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0" windowWidth="11355" windowHeight="4320" activeTab="0"/>
  </bookViews>
  <sheets>
    <sheet name="naslovna" sheetId="1" r:id="rId1"/>
    <sheet name="prihodi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<sst xmlns="http://schemas.openxmlformats.org/spreadsheetml/2006/main" count="248" uniqueCount="238">
  <si>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</si>
  <si>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</si>
  <si>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</si>
  <si>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</si>
  <si>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</si>
  <si>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</si>
  <si>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</si>
  <si>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</si>
  <si>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</si>
  <si>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</si>
  <si>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</si>
  <si>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</si>
  <si>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</si>
  <si>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</si>
  <si>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</si>
  <si>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</si>
  <si>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</si>
  <si>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</si>
  <si>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</si>
  <si>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</si>
  <si>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</si>
  <si>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</si>
  <si>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</si>
  <si>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</si>
  <si>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</si>
  <si>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</si>
  <si>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</si>
  <si>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</si>
  <si>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</si>
  <si>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</si>
  <si>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</si>
  <si>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</si>
  <si>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</si>
  <si>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</si>
  <si>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</si>
  <si>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</si>
  <si>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</si>
  <si>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</si>
  <si>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</si>
  <si>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</si>
  <si>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</si>
  <si>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</si>
  <si>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</si>
  <si>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</si>
  <si>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</si>
  <si>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</si>
  <si>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</si>
  <si>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</si>
  <si>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</si>
  <si>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</si>
  <si>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</si>
  <si>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</si>
  <si>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</si>
  <si>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</si>
  <si>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</si>
  <si>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</si>
  <si>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</si>
  <si>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</si>
  <si>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</si>
  <si>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</si>
  <si>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</si>
  <si>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</si>
  <si>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</si>
  <si>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</si>
  <si>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</si>
  <si>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</si>
  <si>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</si>
  <si>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</si>
  <si>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</si>
  <si>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</si>
  <si>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</si>
  <si>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</si>
  <si>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</si>
  <si>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</si>
  <si>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</si>
  <si>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</si>
  <si>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</si>
  <si>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</si>
  <si>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</si>
  <si>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</si>
  <si>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</si>
  <si>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</si>
  <si>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</si>
  <si>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</si>
  <si>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</si>
  <si>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</si>
  <si>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</si>
  <si>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</si>
  <si>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</si>
  <si>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</si>
  <si>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</si>
  <si>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</si>
  <si>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</si>
  <si>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</si>
  <si>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</si>
  <si>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</si>
  <si>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</si>
  <si>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</si>
  <si>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</si>
  <si>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</si>
  <si>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</si>
  <si>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</si>
  <si>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</si>
  <si>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</si>
  <si>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</si>
  <si>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</si>
  <si>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</si>
  <si>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</si>
  <si>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</si>
  <si>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</si>
  <si>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</si>
  <si>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</si>
  <si>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</si>
  <si>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</si>
  <si>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</si>
  <si>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</si>
  <si>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</si>
  <si>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</si>
  <si>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</si>
  <si>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</si>
  <si>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</si>
  <si>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</si>
  <si>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</si>
  <si>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</si>
  <si>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</si>
  <si>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</si>
  <si>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</si>
  <si>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</si>
  <si>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</si>
  <si>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</si>
  <si>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</si>
  <si>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</si>
  <si>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</si>
  <si>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</si>
  <si>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</si>
  <si>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</si>
  <si>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</si>
  <si>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</si>
  <si>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</si>
  <si>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</si>
  <si>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</si>
  <si>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</si>
  <si>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</si>
  <si>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</si>
  <si>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</si>
  <si>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</si>
  <si>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</si>
  <si>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</si>
  <si>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</si>
  <si>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</si>
  <si>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</si>
  <si>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</si>
  <si>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</si>
  <si>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</si>
  <si>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</si>
  <si>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</si>
  <si>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</si>
  <si>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</si>
  <si>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</si>
  <si>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</si>
  <si>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</si>
  <si>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</si>
  <si>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</si>
  <si>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Приходи  из  Буџета - Канцеларијa за превенцију малигних болести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</si>
  <si>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</si>
  <si>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</si>
  <si>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</si>
  <si>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</si>
  <si>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Меморандумске  ставке  за  рефундацију  расхода-породиље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</si>
  <si>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</si>
  <si>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</si>
  <si>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</si>
  <si>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</si>
  <si>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</si>
  <si>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</si>
  <si>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</si>
  <si>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</si>
  <si>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</si>
  <si>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</si>
  <si>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</si>
  <si>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</si>
  <si>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</si>
  <si>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</si>
  <si>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</si>
  <si>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</si>
  <si>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</si>
  <si>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</si>
  <si>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</si>
  <si>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</si>
  <si>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</si>
  <si>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</si>
  <si>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</si>
  <si>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</si>
  <si>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</si>
  <si>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</si>
  <si>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</si>
  <si>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</si>
  <si>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</si>
  <si>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</si>
  <si>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</si>
  <si>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</si>
  <si>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</si>
  <si>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</si>
  <si>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</si>
  <si>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</si>
  <si>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</si>
  <si>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</si>
  <si>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</si>
  <si>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</si>
  <si>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</si>
  <si>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</si>
  <si>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</si>
  <si>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</si>
  <si>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</si>
  <si>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</si>
  <si>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</si>
  <si>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</si>
  <si>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</si>
  <si>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</si>
  <si>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</si>
  <si>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</si>
  <si>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</si>
  <si>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</si>
  <si>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</si>
  <si>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>Накнаде у натури</t>
  </si>
  <si>
    <t>у хиљадама динара</t>
  </si>
  <si>
    <t>Промена</t>
  </si>
  <si>
    <t xml:space="preserve"> План за 2017.</t>
  </si>
  <si>
    <t>Први Ребаланс</t>
  </si>
  <si>
    <t>Други Ребаланс</t>
  </si>
  <si>
    <t>Пројекат Брза процена квалитета воде за пиће</t>
  </si>
  <si>
    <t>ЗА 2018. ГОДИНУ</t>
  </si>
  <si>
    <t>Одвоз третираног медицинског отпада</t>
  </si>
  <si>
    <t>Остали административни материјал  (санитарне књи., печати, књиге за пацијенте, табулир са логом, картони за пацијенте , образци и друго)</t>
  </si>
  <si>
    <t>јануар, 2018. године</t>
  </si>
  <si>
    <t xml:space="preserve">  ФИНАНСИЈСКИ ПЛАН</t>
  </si>
  <si>
    <t>Финансијски план за 2018. годину</t>
  </si>
  <si>
    <t>Финансијски план за 2018.</t>
  </si>
</sst>
</file>

<file path=xl/styles.xml><?xml version="1.0" encoding="utf-8"?>
<styleSheet xmlns="http://schemas.openxmlformats.org/spreadsheetml/2006/main">
  <numFmts count="1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??\ _D_i_n_._-;_-@_-"/>
    <numFmt numFmtId="173" formatCode="#,##0\ _D_i_n_."/>
  </numFmts>
  <fonts count="32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distributed" wrapText="1"/>
    </xf>
    <xf numFmtId="0" fontId="2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3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3" fontId="2" fillId="0" borderId="10" xfId="44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42" applyNumberFormat="1" applyFont="1" applyFill="1" applyBorder="1" applyAlignment="1">
      <alignment wrapText="1"/>
    </xf>
    <xf numFmtId="3" fontId="2" fillId="0" borderId="10" xfId="42" applyNumberFormat="1" applyFont="1" applyFill="1" applyBorder="1" applyAlignment="1">
      <alignment vertical="top" wrapText="1"/>
    </xf>
    <xf numFmtId="3" fontId="2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0" fontId="2" fillId="20" borderId="10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wrapText="1"/>
    </xf>
    <xf numFmtId="173" fontId="11" fillId="20" borderId="10" xfId="42" applyNumberFormat="1" applyFont="1" applyFill="1" applyBorder="1" applyAlignment="1">
      <alignment horizontal="center" vertical="center" wrapText="1"/>
    </xf>
    <xf numFmtId="3" fontId="8" fillId="20" borderId="10" xfId="4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/>
    </xf>
    <xf numFmtId="0" fontId="8" fillId="21" borderId="1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8" fillId="21" borderId="10" xfId="0" applyFont="1" applyFill="1" applyBorder="1" applyAlignment="1">
      <alignment horizontal="center" vertical="center" wrapText="1"/>
    </xf>
    <xf numFmtId="172" fontId="5" fillId="0" borderId="10" xfId="42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5"/>
    </xf>
    <xf numFmtId="0" fontId="12" fillId="0" borderId="0" xfId="0" applyFont="1" applyFill="1" applyAlignment="1">
      <alignment horizontal="center"/>
    </xf>
    <xf numFmtId="171" fontId="8" fillId="20" borderId="10" xfId="42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20" borderId="10" xfId="42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 shrinkToFit="1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1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20.28125" style="0" customWidth="1"/>
  </cols>
  <sheetData>
    <row r="1" ht="18">
      <c r="A1" s="4" t="s">
        <v>111</v>
      </c>
    </row>
    <row r="2" ht="18">
      <c r="A2" s="4" t="s">
        <v>112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/>
    </row>
    <row r="9" ht="36.75" customHeight="1">
      <c r="A9" s="1" t="s">
        <v>235</v>
      </c>
    </row>
    <row r="10" ht="39.75" customHeight="1">
      <c r="A10" s="5" t="s">
        <v>231</v>
      </c>
    </row>
    <row r="11" ht="22.5">
      <c r="A11" s="5"/>
    </row>
    <row r="12" ht="27">
      <c r="A12" s="1"/>
    </row>
    <row r="17" ht="324" customHeight="1"/>
    <row r="18" ht="15">
      <c r="A18" s="3" t="s">
        <v>234</v>
      </c>
    </row>
  </sheetData>
  <sheetProtection/>
  <printOptions/>
  <pageMargins left="0.7" right="0.7" top="0.75" bottom="0.75" header="0.3" footer="0.3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46">
      <selection activeCell="E10" sqref="E10"/>
    </sheetView>
  </sheetViews>
  <sheetFormatPr defaultColWidth="9.140625" defaultRowHeight="12.75"/>
  <cols>
    <col min="1" max="1" width="14.00390625" style="0" bestFit="1" customWidth="1"/>
    <col min="2" max="2" width="71.7109375" style="0" customWidth="1"/>
    <col min="3" max="3" width="13.8515625" style="0" hidden="1" customWidth="1"/>
    <col min="4" max="4" width="9.28125" style="0" hidden="1" customWidth="1"/>
    <col min="5" max="5" width="20.00390625" style="67" customWidth="1"/>
  </cols>
  <sheetData>
    <row r="1" spans="1:4" ht="15.75" customHeight="1">
      <c r="A1" s="8"/>
      <c r="B1" s="16"/>
      <c r="C1" s="78"/>
      <c r="D1" s="78"/>
    </row>
    <row r="2" spans="1:5" ht="66" customHeight="1">
      <c r="A2" s="40"/>
      <c r="B2" s="40" t="s">
        <v>0</v>
      </c>
      <c r="C2" s="49" t="s">
        <v>226</v>
      </c>
      <c r="D2" s="49" t="s">
        <v>226</v>
      </c>
      <c r="E2" s="68" t="s">
        <v>236</v>
      </c>
    </row>
    <row r="3" spans="1:5" ht="18">
      <c r="A3" s="6">
        <v>7</v>
      </c>
      <c r="B3" s="6" t="s">
        <v>1</v>
      </c>
      <c r="C3" s="15">
        <f>C9+C16</f>
        <v>6987</v>
      </c>
      <c r="D3" s="15">
        <f>D9+D16</f>
        <v>2501</v>
      </c>
      <c r="E3" s="69">
        <f>E4+E7+E21+E26+E31</f>
        <v>2827823</v>
      </c>
    </row>
    <row r="4" spans="1:5" ht="18">
      <c r="A4" s="6">
        <v>73</v>
      </c>
      <c r="B4" s="6" t="s">
        <v>184</v>
      </c>
      <c r="C4" s="47"/>
      <c r="D4" s="47"/>
      <c r="E4" s="69">
        <v>8000</v>
      </c>
    </row>
    <row r="5" spans="1:5" ht="18">
      <c r="A5" s="6">
        <v>7321</v>
      </c>
      <c r="B5" s="6" t="s">
        <v>185</v>
      </c>
      <c r="C5" s="47"/>
      <c r="D5" s="47"/>
      <c r="E5" s="69">
        <v>8000</v>
      </c>
    </row>
    <row r="6" spans="1:5" ht="18">
      <c r="A6" s="10">
        <v>732121</v>
      </c>
      <c r="B6" s="9" t="s">
        <v>169</v>
      </c>
      <c r="C6" s="47"/>
      <c r="D6" s="47"/>
      <c r="E6" s="39">
        <v>8000</v>
      </c>
    </row>
    <row r="7" spans="1:5" ht="18">
      <c r="A7" s="6">
        <v>74</v>
      </c>
      <c r="B7" s="6" t="s">
        <v>192</v>
      </c>
      <c r="C7" s="58"/>
      <c r="D7" s="58"/>
      <c r="E7" s="69">
        <f>E8+E15</f>
        <v>203956</v>
      </c>
    </row>
    <row r="8" spans="1:5" ht="18">
      <c r="A8" s="6">
        <v>742</v>
      </c>
      <c r="B8" s="6" t="s">
        <v>2</v>
      </c>
      <c r="C8" s="58"/>
      <c r="D8" s="58"/>
      <c r="E8" s="69">
        <f>E9+E10+E11+E12+E13+E14</f>
        <v>183600</v>
      </c>
    </row>
    <row r="9" spans="1:5" ht="20.25" customHeight="1">
      <c r="A9" s="7">
        <v>742121</v>
      </c>
      <c r="B9" s="7" t="s">
        <v>127</v>
      </c>
      <c r="C9" s="59">
        <v>4287</v>
      </c>
      <c r="D9" s="59">
        <v>2501</v>
      </c>
      <c r="E9" s="39">
        <v>160568</v>
      </c>
    </row>
    <row r="10" spans="1:5" ht="18">
      <c r="A10" s="7">
        <v>7421210</v>
      </c>
      <c r="B10" s="7" t="s">
        <v>3</v>
      </c>
      <c r="C10" s="58"/>
      <c r="D10" s="58"/>
      <c r="E10" s="39">
        <v>3500</v>
      </c>
    </row>
    <row r="11" spans="1:5" ht="36">
      <c r="A11" s="7">
        <v>7421211</v>
      </c>
      <c r="B11" s="7" t="s">
        <v>4</v>
      </c>
      <c r="C11" s="58"/>
      <c r="D11" s="58"/>
      <c r="E11" s="39">
        <v>19422</v>
      </c>
    </row>
    <row r="12" spans="1:5" ht="36" hidden="1">
      <c r="A12" s="7">
        <v>7421213</v>
      </c>
      <c r="B12" s="7" t="s">
        <v>4</v>
      </c>
      <c r="C12" s="58"/>
      <c r="D12" s="58"/>
      <c r="E12" s="39">
        <v>0</v>
      </c>
    </row>
    <row r="13" spans="1:5" ht="18">
      <c r="A13" s="7">
        <v>742322</v>
      </c>
      <c r="B13" s="7" t="s">
        <v>153</v>
      </c>
      <c r="C13" s="58"/>
      <c r="D13" s="58"/>
      <c r="E13" s="39">
        <v>10</v>
      </c>
    </row>
    <row r="14" spans="1:5" ht="21.75" customHeight="1">
      <c r="A14" s="7">
        <v>742325</v>
      </c>
      <c r="B14" s="7" t="s">
        <v>197</v>
      </c>
      <c r="C14" s="58"/>
      <c r="D14" s="58"/>
      <c r="E14" s="39">
        <v>100</v>
      </c>
    </row>
    <row r="15" spans="1:5" ht="18">
      <c r="A15" s="6">
        <v>745</v>
      </c>
      <c r="B15" s="6" t="s">
        <v>5</v>
      </c>
      <c r="C15" s="58"/>
      <c r="D15" s="58"/>
      <c r="E15" s="69">
        <f>E16+E17+E18+E19+E20</f>
        <v>20356</v>
      </c>
    </row>
    <row r="16" spans="1:5" ht="18">
      <c r="A16" s="9">
        <v>7451111</v>
      </c>
      <c r="B16" s="9" t="s">
        <v>129</v>
      </c>
      <c r="C16" s="59">
        <v>2700</v>
      </c>
      <c r="D16" s="59"/>
      <c r="E16" s="39">
        <v>20000</v>
      </c>
    </row>
    <row r="17" spans="1:5" ht="18">
      <c r="A17" s="7">
        <v>74512118</v>
      </c>
      <c r="B17" s="7" t="s">
        <v>6</v>
      </c>
      <c r="C17" s="58"/>
      <c r="D17" s="58"/>
      <c r="E17" s="39">
        <v>25</v>
      </c>
    </row>
    <row r="18" spans="1:5" ht="18">
      <c r="A18" s="7">
        <v>7451212</v>
      </c>
      <c r="B18" s="7" t="s">
        <v>7</v>
      </c>
      <c r="C18" s="58"/>
      <c r="D18" s="58"/>
      <c r="E18" s="39">
        <v>300</v>
      </c>
    </row>
    <row r="19" spans="1:5" ht="18">
      <c r="A19" s="7">
        <v>7451214</v>
      </c>
      <c r="B19" s="7" t="s">
        <v>8</v>
      </c>
      <c r="C19" s="47"/>
      <c r="D19" s="47"/>
      <c r="E19" s="39">
        <v>1</v>
      </c>
    </row>
    <row r="20" spans="1:5" ht="36">
      <c r="A20" s="7">
        <v>7451216</v>
      </c>
      <c r="B20" s="7" t="s">
        <v>9</v>
      </c>
      <c r="C20" s="47"/>
      <c r="D20" s="47"/>
      <c r="E20" s="39">
        <v>30</v>
      </c>
    </row>
    <row r="21" spans="1:5" ht="36">
      <c r="A21" s="6">
        <v>77</v>
      </c>
      <c r="B21" s="6" t="s">
        <v>10</v>
      </c>
      <c r="C21" s="47"/>
      <c r="D21" s="47"/>
      <c r="E21" s="69">
        <v>400</v>
      </c>
    </row>
    <row r="22" spans="1:5" ht="18">
      <c r="A22" s="6">
        <v>771</v>
      </c>
      <c r="B22" s="11" t="s">
        <v>10</v>
      </c>
      <c r="C22" s="47"/>
      <c r="D22" s="47"/>
      <c r="E22" s="69">
        <v>400</v>
      </c>
    </row>
    <row r="23" spans="1:5" ht="18">
      <c r="A23" s="7">
        <v>771111</v>
      </c>
      <c r="B23" s="7" t="s">
        <v>10</v>
      </c>
      <c r="C23" s="47"/>
      <c r="D23" s="47"/>
      <c r="E23" s="39">
        <v>0</v>
      </c>
    </row>
    <row r="24" spans="1:5" ht="36">
      <c r="A24" s="7">
        <v>771113</v>
      </c>
      <c r="B24" s="7" t="s">
        <v>168</v>
      </c>
      <c r="C24" s="47"/>
      <c r="D24" s="47"/>
      <c r="E24" s="39">
        <v>0</v>
      </c>
    </row>
    <row r="25" spans="1:5" ht="36">
      <c r="A25" s="9">
        <v>772111</v>
      </c>
      <c r="B25" s="9" t="s">
        <v>215</v>
      </c>
      <c r="C25" s="47"/>
      <c r="D25" s="47"/>
      <c r="E25" s="39">
        <v>400</v>
      </c>
    </row>
    <row r="26" spans="1:5" ht="36">
      <c r="A26" s="6">
        <v>78</v>
      </c>
      <c r="B26" s="6" t="s">
        <v>194</v>
      </c>
      <c r="C26" s="47"/>
      <c r="D26" s="47"/>
      <c r="E26" s="69">
        <f>E27</f>
        <v>2427167</v>
      </c>
    </row>
    <row r="27" spans="1:5" ht="33">
      <c r="A27" s="6">
        <v>781</v>
      </c>
      <c r="B27" s="11" t="s">
        <v>194</v>
      </c>
      <c r="C27" s="47"/>
      <c r="D27" s="47"/>
      <c r="E27" s="69">
        <f>E28+E29+E30</f>
        <v>2427167</v>
      </c>
    </row>
    <row r="28" spans="1:5" ht="36">
      <c r="A28" s="7">
        <v>781111</v>
      </c>
      <c r="B28" s="7" t="s">
        <v>11</v>
      </c>
      <c r="C28" s="47"/>
      <c r="D28" s="47"/>
      <c r="E28" s="39">
        <v>89318</v>
      </c>
    </row>
    <row r="29" spans="1:5" ht="18">
      <c r="A29" s="7">
        <v>7811111</v>
      </c>
      <c r="B29" s="7" t="s">
        <v>12</v>
      </c>
      <c r="C29" s="47"/>
      <c r="D29" s="47"/>
      <c r="E29" s="39">
        <v>410</v>
      </c>
    </row>
    <row r="30" spans="1:5" ht="18">
      <c r="A30" s="7">
        <v>781112</v>
      </c>
      <c r="B30" s="7" t="s">
        <v>203</v>
      </c>
      <c r="C30" s="47"/>
      <c r="D30" s="47"/>
      <c r="E30" s="39">
        <v>2337439</v>
      </c>
    </row>
    <row r="31" spans="1:5" ht="36">
      <c r="A31" s="6">
        <v>79</v>
      </c>
      <c r="B31" s="6" t="s">
        <v>193</v>
      </c>
      <c r="C31" s="47"/>
      <c r="D31" s="47"/>
      <c r="E31" s="69">
        <f>E32</f>
        <v>188300</v>
      </c>
    </row>
    <row r="32" spans="1:5" ht="18">
      <c r="A32" s="6">
        <v>791</v>
      </c>
      <c r="B32" s="11" t="s">
        <v>193</v>
      </c>
      <c r="C32" s="47"/>
      <c r="D32" s="47"/>
      <c r="E32" s="69">
        <f>E33+E34+E35+E36+E37</f>
        <v>188300</v>
      </c>
    </row>
    <row r="33" spans="1:5" ht="18">
      <c r="A33" s="7">
        <v>791111</v>
      </c>
      <c r="B33" s="7" t="s">
        <v>196</v>
      </c>
      <c r="C33" s="47"/>
      <c r="D33" s="47"/>
      <c r="E33" s="39">
        <v>177500</v>
      </c>
    </row>
    <row r="34" spans="1:5" ht="36">
      <c r="A34" s="7">
        <v>79111132</v>
      </c>
      <c r="B34" s="7" t="s">
        <v>195</v>
      </c>
      <c r="C34" s="47"/>
      <c r="D34" s="47"/>
      <c r="E34" s="39">
        <v>6300</v>
      </c>
    </row>
    <row r="35" spans="1:5" ht="21.75" customHeight="1" hidden="1">
      <c r="A35" s="7">
        <v>79111133</v>
      </c>
      <c r="B35" s="7" t="s">
        <v>163</v>
      </c>
      <c r="C35" s="47"/>
      <c r="D35" s="47"/>
      <c r="E35" s="39">
        <v>0</v>
      </c>
    </row>
    <row r="36" spans="1:5" ht="36">
      <c r="A36" s="7">
        <v>7911115</v>
      </c>
      <c r="B36" s="7" t="s">
        <v>190</v>
      </c>
      <c r="C36" s="47"/>
      <c r="D36" s="47"/>
      <c r="E36" s="39">
        <v>3000</v>
      </c>
    </row>
    <row r="37" spans="1:5" ht="18">
      <c r="A37" s="7">
        <v>7911116</v>
      </c>
      <c r="B37" s="7" t="s">
        <v>211</v>
      </c>
      <c r="C37" s="47"/>
      <c r="D37" s="47"/>
      <c r="E37" s="39">
        <v>1500</v>
      </c>
    </row>
    <row r="38" spans="1:5" ht="18">
      <c r="A38" s="6">
        <v>8</v>
      </c>
      <c r="B38" s="6" t="s">
        <v>13</v>
      </c>
      <c r="C38" s="47"/>
      <c r="D38" s="47"/>
      <c r="E38" s="69">
        <v>100</v>
      </c>
    </row>
    <row r="39" spans="1:5" ht="18">
      <c r="A39" s="12">
        <v>81</v>
      </c>
      <c r="B39" s="13" t="s">
        <v>14</v>
      </c>
      <c r="C39" s="47"/>
      <c r="D39" s="47"/>
      <c r="E39" s="69">
        <v>100</v>
      </c>
    </row>
    <row r="40" spans="1:5" ht="18">
      <c r="A40" s="12">
        <v>811</v>
      </c>
      <c r="B40" s="13" t="s">
        <v>15</v>
      </c>
      <c r="C40" s="47"/>
      <c r="D40" s="47"/>
      <c r="E40" s="69">
        <v>100</v>
      </c>
    </row>
    <row r="41" spans="1:5" ht="18">
      <c r="A41" s="7">
        <v>811122</v>
      </c>
      <c r="B41" s="7" t="s">
        <v>16</v>
      </c>
      <c r="C41" s="47"/>
      <c r="D41" s="47"/>
      <c r="E41" s="39">
        <v>100</v>
      </c>
    </row>
    <row r="42" spans="1:5" ht="18">
      <c r="A42" s="14"/>
      <c r="B42" s="14" t="s">
        <v>17</v>
      </c>
      <c r="C42" s="15">
        <f>C3</f>
        <v>6987</v>
      </c>
      <c r="D42" s="15">
        <f>D3</f>
        <v>2501</v>
      </c>
      <c r="E42" s="69">
        <f>E3+E38</f>
        <v>2827923</v>
      </c>
    </row>
  </sheetData>
  <sheetProtection/>
  <mergeCells count="1">
    <mergeCell ref="C1:D1"/>
  </mergeCells>
  <printOptions/>
  <pageMargins left="0.37" right="0.1968503937007874" top="0.35433070866141736" bottom="0.18" header="0.31496062992125984" footer="0.18"/>
  <pageSetup fitToWidth="0" fitToHeight="1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3"/>
  <sheetViews>
    <sheetView zoomScalePageLayoutView="0" workbookViewId="0" topLeftCell="A184">
      <selection activeCell="I193" sqref="I193:M201"/>
    </sheetView>
  </sheetViews>
  <sheetFormatPr defaultColWidth="9.140625" defaultRowHeight="12.75"/>
  <cols>
    <col min="1" max="1" width="13.421875" style="28" customWidth="1"/>
    <col min="2" max="2" width="64.28125" style="28" customWidth="1"/>
    <col min="3" max="3" width="15.28125" style="48" hidden="1" customWidth="1"/>
    <col min="4" max="4" width="13.28125" style="19" hidden="1" customWidth="1"/>
    <col min="5" max="5" width="13.8515625" style="19" hidden="1" customWidth="1"/>
    <col min="6" max="6" width="9.28125" style="19" hidden="1" customWidth="1"/>
    <col min="7" max="7" width="15.00390625" style="19" hidden="1" customWidth="1"/>
    <col min="8" max="8" width="11.140625" style="19" hidden="1" customWidth="1"/>
    <col min="9" max="9" width="21.8515625" style="38" customWidth="1"/>
  </cols>
  <sheetData>
    <row r="1" spans="1:9" ht="18">
      <c r="A1" s="17"/>
      <c r="B1" s="17"/>
      <c r="C1" s="79" t="s">
        <v>225</v>
      </c>
      <c r="D1" s="80"/>
      <c r="F1" s="61"/>
      <c r="G1" s="79" t="s">
        <v>225</v>
      </c>
      <c r="H1" s="79"/>
      <c r="I1" s="79"/>
    </row>
    <row r="2" spans="1:9" ht="25.5">
      <c r="A2" s="41"/>
      <c r="B2" s="42" t="s">
        <v>126</v>
      </c>
      <c r="C2" s="43" t="s">
        <v>227</v>
      </c>
      <c r="D2" s="49" t="s">
        <v>226</v>
      </c>
      <c r="E2" s="54" t="s">
        <v>228</v>
      </c>
      <c r="F2" s="49" t="s">
        <v>226</v>
      </c>
      <c r="G2" s="54" t="s">
        <v>229</v>
      </c>
      <c r="H2" s="49" t="s">
        <v>226</v>
      </c>
      <c r="I2" s="66" t="s">
        <v>237</v>
      </c>
    </row>
    <row r="3" spans="1:9" ht="18">
      <c r="A3" s="20">
        <v>4</v>
      </c>
      <c r="B3" s="20" t="s">
        <v>18</v>
      </c>
      <c r="C3" s="33">
        <v>1823816.0000000002</v>
      </c>
      <c r="D3" s="53">
        <f>D31+D79+D76</f>
        <v>6987</v>
      </c>
      <c r="E3" s="33">
        <f>E4+E32+E157+E161</f>
        <v>1830263.0000000002</v>
      </c>
      <c r="F3" s="56">
        <v>1101</v>
      </c>
      <c r="G3" s="33">
        <f>E3+F3</f>
        <v>1831364.0000000002</v>
      </c>
      <c r="H3" s="56"/>
      <c r="I3" s="33">
        <f>I4+I32+I157+I161</f>
        <v>2818699</v>
      </c>
    </row>
    <row r="4" spans="1:9" ht="18">
      <c r="A4" s="20">
        <v>41</v>
      </c>
      <c r="B4" s="20" t="s">
        <v>19</v>
      </c>
      <c r="C4" s="34">
        <v>253680</v>
      </c>
      <c r="D4" s="18"/>
      <c r="E4" s="34">
        <f>E5+E20+E15+E27+E29+E19</f>
        <v>255602</v>
      </c>
      <c r="F4" s="62"/>
      <c r="G4" s="34">
        <f>G5+G20+G15+G27+G29+G19</f>
        <v>255602</v>
      </c>
      <c r="H4" s="62"/>
      <c r="I4" s="34">
        <f>I5+I15+I19+I20+I27+I29</f>
        <v>274421</v>
      </c>
    </row>
    <row r="5" spans="1:9" ht="18">
      <c r="A5" s="20">
        <v>411</v>
      </c>
      <c r="B5" s="20" t="s">
        <v>20</v>
      </c>
      <c r="C5" s="34">
        <v>202935</v>
      </c>
      <c r="D5" s="18"/>
      <c r="E5" s="34">
        <f>SUM(E6:E14)</f>
        <v>202935</v>
      </c>
      <c r="F5" s="62"/>
      <c r="G5" s="34">
        <f>SUM(G6:G14)</f>
        <v>202935</v>
      </c>
      <c r="H5" s="62"/>
      <c r="I5" s="34">
        <f>I6+I7+I8+I9+I10+I11+I12+I13+I14</f>
        <v>218487</v>
      </c>
    </row>
    <row r="6" spans="1:9" ht="18">
      <c r="A6" s="21">
        <v>411111</v>
      </c>
      <c r="B6" s="21" t="s">
        <v>21</v>
      </c>
      <c r="C6" s="31">
        <v>150632</v>
      </c>
      <c r="D6" s="18"/>
      <c r="E6" s="31">
        <v>150632</v>
      </c>
      <c r="F6" s="62"/>
      <c r="G6" s="31">
        <f>E6+F6</f>
        <v>150632</v>
      </c>
      <c r="H6" s="62"/>
      <c r="I6" s="31">
        <v>157440</v>
      </c>
    </row>
    <row r="7" spans="1:9" ht="36">
      <c r="A7" s="21">
        <v>411112</v>
      </c>
      <c r="B7" s="21" t="s">
        <v>22</v>
      </c>
      <c r="C7" s="31">
        <v>6000</v>
      </c>
      <c r="D7" s="18"/>
      <c r="E7" s="31">
        <v>6000</v>
      </c>
      <c r="F7" s="62"/>
      <c r="G7" s="31">
        <f>E7+F7</f>
        <v>6000</v>
      </c>
      <c r="H7" s="62"/>
      <c r="I7" s="31">
        <v>6000</v>
      </c>
    </row>
    <row r="8" spans="1:9" ht="18">
      <c r="A8" s="21">
        <v>411113</v>
      </c>
      <c r="B8" s="21" t="s">
        <v>165</v>
      </c>
      <c r="C8" s="31">
        <v>140</v>
      </c>
      <c r="D8" s="18"/>
      <c r="E8" s="31">
        <v>140</v>
      </c>
      <c r="F8" s="62">
        <v>110</v>
      </c>
      <c r="G8" s="31">
        <f>E8+F8</f>
        <v>250</v>
      </c>
      <c r="H8" s="62"/>
      <c r="I8" s="31">
        <v>370</v>
      </c>
    </row>
    <row r="9" spans="1:9" ht="36">
      <c r="A9" s="21">
        <v>411115</v>
      </c>
      <c r="B9" s="21" t="s">
        <v>23</v>
      </c>
      <c r="C9" s="31">
        <v>9587</v>
      </c>
      <c r="D9" s="18"/>
      <c r="E9" s="31">
        <v>9587</v>
      </c>
      <c r="F9" s="62"/>
      <c r="G9" s="31">
        <f aca="true" t="shared" si="0" ref="G9:G14">E9+F9</f>
        <v>9587</v>
      </c>
      <c r="H9" s="62"/>
      <c r="I9" s="31">
        <v>12000</v>
      </c>
    </row>
    <row r="10" spans="1:9" ht="36">
      <c r="A10" s="21">
        <v>411117</v>
      </c>
      <c r="B10" s="21" t="s">
        <v>24</v>
      </c>
      <c r="C10" s="31">
        <v>4034</v>
      </c>
      <c r="D10" s="18"/>
      <c r="E10" s="31">
        <v>4034</v>
      </c>
      <c r="F10" s="62"/>
      <c r="G10" s="31">
        <f t="shared" si="0"/>
        <v>4034</v>
      </c>
      <c r="H10" s="62"/>
      <c r="I10" s="31">
        <v>5000</v>
      </c>
    </row>
    <row r="11" spans="1:9" ht="18">
      <c r="A11" s="21">
        <v>411118</v>
      </c>
      <c r="B11" s="21" t="s">
        <v>25</v>
      </c>
      <c r="C11" s="31">
        <v>28988</v>
      </c>
      <c r="D11" s="18"/>
      <c r="E11" s="31">
        <v>28988</v>
      </c>
      <c r="F11" s="62"/>
      <c r="G11" s="31">
        <f t="shared" si="0"/>
        <v>28988</v>
      </c>
      <c r="H11" s="62"/>
      <c r="I11" s="31">
        <v>32000</v>
      </c>
    </row>
    <row r="12" spans="1:9" ht="18">
      <c r="A12" s="21">
        <v>411119</v>
      </c>
      <c r="B12" s="21" t="s">
        <v>26</v>
      </c>
      <c r="C12" s="31">
        <v>1977</v>
      </c>
      <c r="D12" s="18"/>
      <c r="E12" s="31">
        <v>1977</v>
      </c>
      <c r="F12" s="62">
        <v>490</v>
      </c>
      <c r="G12" s="31">
        <f t="shared" si="0"/>
        <v>2467</v>
      </c>
      <c r="H12" s="62"/>
      <c r="I12" s="31">
        <v>4500</v>
      </c>
    </row>
    <row r="13" spans="1:9" ht="18">
      <c r="A13" s="21">
        <v>411131</v>
      </c>
      <c r="B13" s="21" t="s">
        <v>27</v>
      </c>
      <c r="C13" s="31">
        <v>1000</v>
      </c>
      <c r="D13" s="18"/>
      <c r="E13" s="31">
        <v>1000</v>
      </c>
      <c r="F13" s="62">
        <v>-600</v>
      </c>
      <c r="G13" s="31">
        <f t="shared" si="0"/>
        <v>400</v>
      </c>
      <c r="H13" s="62"/>
      <c r="I13" s="31">
        <v>600</v>
      </c>
    </row>
    <row r="14" spans="1:9" ht="18">
      <c r="A14" s="21">
        <v>411141</v>
      </c>
      <c r="B14" s="21" t="s">
        <v>109</v>
      </c>
      <c r="C14" s="31">
        <v>577</v>
      </c>
      <c r="D14" s="18"/>
      <c r="E14" s="31">
        <v>577</v>
      </c>
      <c r="F14" s="62"/>
      <c r="G14" s="31">
        <f t="shared" si="0"/>
        <v>577</v>
      </c>
      <c r="H14" s="62"/>
      <c r="I14" s="31">
        <v>577</v>
      </c>
    </row>
    <row r="15" spans="1:9" ht="36">
      <c r="A15" s="20">
        <v>412</v>
      </c>
      <c r="B15" s="20" t="s">
        <v>28</v>
      </c>
      <c r="C15" s="35">
        <v>36325</v>
      </c>
      <c r="D15" s="18"/>
      <c r="E15" s="35">
        <f>E16+E17+E18</f>
        <v>36325</v>
      </c>
      <c r="F15" s="62"/>
      <c r="G15" s="35">
        <f>G16+G17+G18</f>
        <v>36325</v>
      </c>
      <c r="H15" s="62"/>
      <c r="I15" s="35">
        <f>I16+I17+I18</f>
        <v>38900</v>
      </c>
    </row>
    <row r="16" spans="1:9" ht="18">
      <c r="A16" s="21">
        <v>412111</v>
      </c>
      <c r="B16" s="21" t="s">
        <v>216</v>
      </c>
      <c r="C16" s="31">
        <v>24352</v>
      </c>
      <c r="D16" s="18"/>
      <c r="E16" s="31">
        <v>24352</v>
      </c>
      <c r="F16" s="62"/>
      <c r="G16" s="31">
        <v>24352</v>
      </c>
      <c r="H16" s="62"/>
      <c r="I16" s="31">
        <v>26000</v>
      </c>
    </row>
    <row r="17" spans="1:9" ht="18">
      <c r="A17" s="21">
        <v>412211</v>
      </c>
      <c r="B17" s="21" t="s">
        <v>187</v>
      </c>
      <c r="C17" s="31">
        <v>10451</v>
      </c>
      <c r="D17" s="18"/>
      <c r="E17" s="31">
        <v>10451</v>
      </c>
      <c r="F17" s="62"/>
      <c r="G17" s="31">
        <v>10451</v>
      </c>
      <c r="H17" s="62"/>
      <c r="I17" s="31">
        <v>11300</v>
      </c>
    </row>
    <row r="18" spans="1:9" ht="18">
      <c r="A18" s="21">
        <v>412311</v>
      </c>
      <c r="B18" s="21" t="s">
        <v>29</v>
      </c>
      <c r="C18" s="31">
        <v>1522</v>
      </c>
      <c r="D18" s="18"/>
      <c r="E18" s="31">
        <v>1522</v>
      </c>
      <c r="F18" s="62"/>
      <c r="G18" s="31">
        <v>1522</v>
      </c>
      <c r="H18" s="62"/>
      <c r="I18" s="31">
        <v>1600</v>
      </c>
    </row>
    <row r="19" spans="1:9" ht="18">
      <c r="A19" s="44">
        <v>413</v>
      </c>
      <c r="B19" s="45" t="s">
        <v>224</v>
      </c>
      <c r="C19" s="37">
        <v>250</v>
      </c>
      <c r="D19" s="46"/>
      <c r="E19" s="37">
        <f>C19+D19</f>
        <v>250</v>
      </c>
      <c r="F19" s="63"/>
      <c r="G19" s="37">
        <f>E19+F19</f>
        <v>250</v>
      </c>
      <c r="H19" s="63"/>
      <c r="I19" s="37">
        <v>0</v>
      </c>
    </row>
    <row r="20" spans="1:9" ht="18">
      <c r="A20" s="20">
        <v>414</v>
      </c>
      <c r="B20" s="20" t="s">
        <v>30</v>
      </c>
      <c r="C20" s="34">
        <v>2900</v>
      </c>
      <c r="D20" s="18"/>
      <c r="E20" s="34">
        <f>SUM(E21:E26)</f>
        <v>2900</v>
      </c>
      <c r="F20" s="62"/>
      <c r="G20" s="34">
        <f>SUM(G21:G26)</f>
        <v>2900</v>
      </c>
      <c r="H20" s="62"/>
      <c r="I20" s="34">
        <f>I21+I22+I23+I24+I25+I26</f>
        <v>2800</v>
      </c>
    </row>
    <row r="21" spans="1:9" ht="18">
      <c r="A21" s="21">
        <v>414111</v>
      </c>
      <c r="B21" s="21" t="s">
        <v>31</v>
      </c>
      <c r="C21" s="31">
        <v>500</v>
      </c>
      <c r="D21" s="18"/>
      <c r="E21" s="31">
        <f aca="true" t="shared" si="1" ref="E21:G28">C21+D21</f>
        <v>500</v>
      </c>
      <c r="F21" s="62"/>
      <c r="G21" s="31">
        <f t="shared" si="1"/>
        <v>500</v>
      </c>
      <c r="H21" s="62"/>
      <c r="I21" s="31">
        <v>500</v>
      </c>
    </row>
    <row r="22" spans="1:9" ht="18">
      <c r="A22" s="21">
        <v>414121</v>
      </c>
      <c r="B22" s="21" t="s">
        <v>32</v>
      </c>
      <c r="C22" s="31">
        <v>0</v>
      </c>
      <c r="D22" s="18"/>
      <c r="E22" s="31">
        <f t="shared" si="1"/>
        <v>0</v>
      </c>
      <c r="F22" s="62"/>
      <c r="G22" s="31">
        <f t="shared" si="1"/>
        <v>0</v>
      </c>
      <c r="H22" s="62"/>
      <c r="I22" s="31">
        <v>0</v>
      </c>
    </row>
    <row r="23" spans="1:9" ht="18">
      <c r="A23" s="21">
        <v>4141211</v>
      </c>
      <c r="B23" s="21" t="s">
        <v>33</v>
      </c>
      <c r="C23" s="31">
        <v>0</v>
      </c>
      <c r="D23" s="18"/>
      <c r="E23" s="31">
        <f t="shared" si="1"/>
        <v>0</v>
      </c>
      <c r="F23" s="62"/>
      <c r="G23" s="31">
        <f t="shared" si="1"/>
        <v>0</v>
      </c>
      <c r="H23" s="62"/>
      <c r="I23" s="31">
        <v>0</v>
      </c>
    </row>
    <row r="24" spans="1:9" ht="18">
      <c r="A24" s="21">
        <v>414311</v>
      </c>
      <c r="B24" s="21" t="s">
        <v>34</v>
      </c>
      <c r="C24" s="31">
        <v>1400</v>
      </c>
      <c r="D24" s="18"/>
      <c r="E24" s="31">
        <f t="shared" si="1"/>
        <v>1400</v>
      </c>
      <c r="F24" s="62"/>
      <c r="G24" s="31">
        <f t="shared" si="1"/>
        <v>1400</v>
      </c>
      <c r="H24" s="62"/>
      <c r="I24" s="31">
        <v>1400</v>
      </c>
    </row>
    <row r="25" spans="1:9" ht="36">
      <c r="A25" s="21">
        <v>414411</v>
      </c>
      <c r="B25" s="21" t="s">
        <v>170</v>
      </c>
      <c r="C25" s="31">
        <v>600</v>
      </c>
      <c r="D25" s="18"/>
      <c r="E25" s="31">
        <f t="shared" si="1"/>
        <v>600</v>
      </c>
      <c r="F25" s="62"/>
      <c r="G25" s="31">
        <f t="shared" si="1"/>
        <v>600</v>
      </c>
      <c r="H25" s="62"/>
      <c r="I25" s="31">
        <v>600</v>
      </c>
    </row>
    <row r="26" spans="1:9" ht="36">
      <c r="A26" s="21">
        <v>414314</v>
      </c>
      <c r="B26" s="21" t="s">
        <v>164</v>
      </c>
      <c r="C26" s="31">
        <v>400</v>
      </c>
      <c r="D26" s="18"/>
      <c r="E26" s="31">
        <f t="shared" si="1"/>
        <v>400</v>
      </c>
      <c r="F26" s="62"/>
      <c r="G26" s="31">
        <f t="shared" si="1"/>
        <v>400</v>
      </c>
      <c r="H26" s="62"/>
      <c r="I26" s="31">
        <v>300</v>
      </c>
    </row>
    <row r="27" spans="1:9" ht="18">
      <c r="A27" s="20">
        <v>415</v>
      </c>
      <c r="B27" s="20" t="s">
        <v>35</v>
      </c>
      <c r="C27" s="34">
        <v>8800</v>
      </c>
      <c r="D27" s="18"/>
      <c r="E27" s="34">
        <f>E28</f>
        <v>8800</v>
      </c>
      <c r="F27" s="62"/>
      <c r="G27" s="34">
        <f>G28</f>
        <v>8800</v>
      </c>
      <c r="H27" s="62"/>
      <c r="I27" s="34">
        <v>10000</v>
      </c>
    </row>
    <row r="28" spans="1:9" ht="18">
      <c r="A28" s="21">
        <v>415112</v>
      </c>
      <c r="B28" s="21" t="s">
        <v>36</v>
      </c>
      <c r="C28" s="31">
        <v>8800</v>
      </c>
      <c r="D28" s="18"/>
      <c r="E28" s="31">
        <f t="shared" si="1"/>
        <v>8800</v>
      </c>
      <c r="F28" s="62"/>
      <c r="G28" s="31">
        <f t="shared" si="1"/>
        <v>8800</v>
      </c>
      <c r="H28" s="62"/>
      <c r="I28" s="31">
        <v>10000</v>
      </c>
    </row>
    <row r="29" spans="1:9" ht="18">
      <c r="A29" s="20">
        <v>416</v>
      </c>
      <c r="B29" s="20" t="s">
        <v>217</v>
      </c>
      <c r="C29" s="35">
        <v>2470</v>
      </c>
      <c r="D29" s="18"/>
      <c r="E29" s="35">
        <f>SUM(E30:E31)</f>
        <v>4392</v>
      </c>
      <c r="F29" s="62"/>
      <c r="G29" s="35">
        <f>SUM(G30:G31)</f>
        <v>4392</v>
      </c>
      <c r="H29" s="62"/>
      <c r="I29" s="35">
        <f>I30+I31</f>
        <v>4234</v>
      </c>
    </row>
    <row r="30" spans="1:9" ht="18">
      <c r="A30" s="21">
        <v>416111</v>
      </c>
      <c r="B30" s="21" t="s">
        <v>198</v>
      </c>
      <c r="C30" s="31">
        <v>2470</v>
      </c>
      <c r="D30" s="18"/>
      <c r="E30" s="31">
        <f>C30+D30</f>
        <v>2470</v>
      </c>
      <c r="F30" s="62"/>
      <c r="G30" s="31">
        <f>E30+F30</f>
        <v>2470</v>
      </c>
      <c r="H30" s="62"/>
      <c r="I30" s="31">
        <v>3000</v>
      </c>
    </row>
    <row r="31" spans="1:9" ht="36">
      <c r="A31" s="21">
        <v>416131</v>
      </c>
      <c r="B31" s="21" t="s">
        <v>201</v>
      </c>
      <c r="C31" s="31">
        <v>0</v>
      </c>
      <c r="D31" s="55">
        <v>1922</v>
      </c>
      <c r="E31" s="31">
        <f>C31+D31</f>
        <v>1922</v>
      </c>
      <c r="F31" s="55"/>
      <c r="G31" s="31">
        <f>E31+F31</f>
        <v>1922</v>
      </c>
      <c r="H31" s="55"/>
      <c r="I31" s="31">
        <v>1234</v>
      </c>
    </row>
    <row r="32" spans="1:9" ht="18">
      <c r="A32" s="20">
        <v>42</v>
      </c>
      <c r="B32" s="20" t="s">
        <v>37</v>
      </c>
      <c r="C32" s="34">
        <v>1566991.0000000002</v>
      </c>
      <c r="D32" s="18"/>
      <c r="E32" s="34">
        <f>E33+E55+E64+E89+E94+E115</f>
        <v>1571516.0000000002</v>
      </c>
      <c r="F32" s="62"/>
      <c r="G32" s="34">
        <f>G33+G55+G64+G89+G94+G115</f>
        <v>1572617.0000000002</v>
      </c>
      <c r="H32" s="62"/>
      <c r="I32" s="34">
        <f>I33+I55+I64+I89+I94+I115</f>
        <v>2540728</v>
      </c>
    </row>
    <row r="33" spans="1:9" ht="18">
      <c r="A33" s="20">
        <v>421</v>
      </c>
      <c r="B33" s="20" t="s">
        <v>38</v>
      </c>
      <c r="C33" s="34">
        <v>92265.80000000002</v>
      </c>
      <c r="D33" s="18"/>
      <c r="E33" s="34">
        <f>SUM(E34:E54)</f>
        <v>92265.80000000002</v>
      </c>
      <c r="F33" s="62"/>
      <c r="G33" s="34">
        <f>SUM(G34:G54)</f>
        <v>92265.80000000002</v>
      </c>
      <c r="H33" s="62"/>
      <c r="I33" s="34">
        <f>I34+I35+I36+I37+I38+I39+I40+I41+I42+I43+I44+I45+I46+I47+I48+I49+I50+I51+I52+I53+I54</f>
        <v>36129</v>
      </c>
    </row>
    <row r="34" spans="1:9" ht="18">
      <c r="A34" s="21">
        <v>421111</v>
      </c>
      <c r="B34" s="21" t="s">
        <v>39</v>
      </c>
      <c r="C34" s="31">
        <v>1300</v>
      </c>
      <c r="D34" s="18"/>
      <c r="E34" s="31">
        <f aca="true" t="shared" si="2" ref="E34:G54">C34+D34</f>
        <v>1300</v>
      </c>
      <c r="F34" s="62"/>
      <c r="G34" s="31">
        <f t="shared" si="2"/>
        <v>1300</v>
      </c>
      <c r="H34" s="62"/>
      <c r="I34" s="31">
        <v>1800</v>
      </c>
    </row>
    <row r="35" spans="1:9" ht="18">
      <c r="A35" s="21">
        <v>421112</v>
      </c>
      <c r="B35" s="21" t="s">
        <v>40</v>
      </c>
      <c r="C35" s="31">
        <v>50</v>
      </c>
      <c r="D35" s="18"/>
      <c r="E35" s="31">
        <f t="shared" si="2"/>
        <v>50</v>
      </c>
      <c r="F35" s="62"/>
      <c r="G35" s="31">
        <f t="shared" si="2"/>
        <v>50</v>
      </c>
      <c r="H35" s="62"/>
      <c r="I35" s="31">
        <v>30</v>
      </c>
    </row>
    <row r="36" spans="1:9" ht="18">
      <c r="A36" s="21">
        <v>421121</v>
      </c>
      <c r="B36" s="21" t="s">
        <v>41</v>
      </c>
      <c r="C36" s="31">
        <v>35</v>
      </c>
      <c r="D36" s="18"/>
      <c r="E36" s="31">
        <f t="shared" si="2"/>
        <v>35</v>
      </c>
      <c r="F36" s="62"/>
      <c r="G36" s="31">
        <f t="shared" si="2"/>
        <v>35</v>
      </c>
      <c r="H36" s="62"/>
      <c r="I36" s="31">
        <v>20</v>
      </c>
    </row>
    <row r="37" spans="1:9" ht="18">
      <c r="A37" s="21">
        <v>421211</v>
      </c>
      <c r="B37" s="21" t="s">
        <v>42</v>
      </c>
      <c r="C37" s="31">
        <v>20304</v>
      </c>
      <c r="D37" s="18"/>
      <c r="E37" s="31">
        <f t="shared" si="2"/>
        <v>20304</v>
      </c>
      <c r="F37" s="62"/>
      <c r="G37" s="31">
        <f t="shared" si="2"/>
        <v>20304</v>
      </c>
      <c r="H37" s="62"/>
      <c r="I37" s="31">
        <v>7243</v>
      </c>
    </row>
    <row r="38" spans="1:9" ht="18">
      <c r="A38" s="21">
        <v>421225</v>
      </c>
      <c r="B38" s="21" t="s">
        <v>43</v>
      </c>
      <c r="C38" s="31">
        <v>57970</v>
      </c>
      <c r="D38" s="18"/>
      <c r="E38" s="31">
        <f t="shared" si="2"/>
        <v>57970</v>
      </c>
      <c r="F38" s="62"/>
      <c r="G38" s="31">
        <f t="shared" si="2"/>
        <v>57970</v>
      </c>
      <c r="H38" s="62"/>
      <c r="I38" s="31">
        <v>15248</v>
      </c>
    </row>
    <row r="39" spans="1:9" ht="18">
      <c r="A39" s="21">
        <v>421311</v>
      </c>
      <c r="B39" s="21" t="s">
        <v>44</v>
      </c>
      <c r="C39" s="31">
        <v>3403</v>
      </c>
      <c r="D39" s="18"/>
      <c r="E39" s="31">
        <f t="shared" si="2"/>
        <v>3403</v>
      </c>
      <c r="F39" s="62"/>
      <c r="G39" s="31">
        <f t="shared" si="2"/>
        <v>3403</v>
      </c>
      <c r="H39" s="62"/>
      <c r="I39" s="31">
        <v>3200</v>
      </c>
    </row>
    <row r="40" spans="1:9" ht="18">
      <c r="A40" s="21">
        <v>421321</v>
      </c>
      <c r="B40" s="21" t="s">
        <v>154</v>
      </c>
      <c r="C40" s="31">
        <v>356</v>
      </c>
      <c r="D40" s="18"/>
      <c r="E40" s="31">
        <f t="shared" si="2"/>
        <v>356</v>
      </c>
      <c r="F40" s="62"/>
      <c r="G40" s="31">
        <f t="shared" si="2"/>
        <v>356</v>
      </c>
      <c r="H40" s="62"/>
      <c r="I40" s="31">
        <v>300</v>
      </c>
    </row>
    <row r="41" spans="1:9" ht="18">
      <c r="A41" s="21">
        <v>421324</v>
      </c>
      <c r="B41" s="32" t="s">
        <v>232</v>
      </c>
      <c r="C41" s="31">
        <v>360</v>
      </c>
      <c r="D41" s="18"/>
      <c r="E41" s="31">
        <f t="shared" si="2"/>
        <v>360</v>
      </c>
      <c r="F41" s="62"/>
      <c r="G41" s="31">
        <f t="shared" si="2"/>
        <v>360</v>
      </c>
      <c r="H41" s="62"/>
      <c r="I41" s="31">
        <v>360</v>
      </c>
    </row>
    <row r="42" spans="1:9" ht="18">
      <c r="A42" s="21">
        <v>421325</v>
      </c>
      <c r="B42" s="21" t="s">
        <v>173</v>
      </c>
      <c r="C42" s="31">
        <v>2236</v>
      </c>
      <c r="D42" s="18"/>
      <c r="E42" s="31">
        <f t="shared" si="2"/>
        <v>2236</v>
      </c>
      <c r="F42" s="62"/>
      <c r="G42" s="31">
        <f t="shared" si="2"/>
        <v>2236</v>
      </c>
      <c r="H42" s="62"/>
      <c r="I42" s="31">
        <v>1900</v>
      </c>
    </row>
    <row r="43" spans="1:9" ht="18">
      <c r="A43" s="21">
        <v>421391</v>
      </c>
      <c r="B43" s="21" t="s">
        <v>45</v>
      </c>
      <c r="C43" s="31">
        <v>30</v>
      </c>
      <c r="D43" s="18"/>
      <c r="E43" s="31">
        <f t="shared" si="2"/>
        <v>30</v>
      </c>
      <c r="F43" s="62"/>
      <c r="G43" s="31">
        <f t="shared" si="2"/>
        <v>30</v>
      </c>
      <c r="H43" s="62"/>
      <c r="I43" s="31">
        <v>20</v>
      </c>
    </row>
    <row r="44" spans="1:9" ht="18">
      <c r="A44" s="21">
        <v>421411</v>
      </c>
      <c r="B44" s="21" t="s">
        <v>46</v>
      </c>
      <c r="C44" s="31">
        <v>1489</v>
      </c>
      <c r="D44" s="18"/>
      <c r="E44" s="31">
        <f t="shared" si="2"/>
        <v>1489</v>
      </c>
      <c r="F44" s="62"/>
      <c r="G44" s="31">
        <f t="shared" si="2"/>
        <v>1489</v>
      </c>
      <c r="H44" s="62"/>
      <c r="I44" s="31">
        <v>1600</v>
      </c>
    </row>
    <row r="45" spans="1:9" ht="18">
      <c r="A45" s="21">
        <v>421412</v>
      </c>
      <c r="B45" s="21" t="s">
        <v>47</v>
      </c>
      <c r="C45" s="31">
        <v>1010</v>
      </c>
      <c r="D45" s="18"/>
      <c r="E45" s="31">
        <f t="shared" si="2"/>
        <v>1010</v>
      </c>
      <c r="F45" s="62"/>
      <c r="G45" s="31">
        <f t="shared" si="2"/>
        <v>1010</v>
      </c>
      <c r="H45" s="62"/>
      <c r="I45" s="31">
        <v>700</v>
      </c>
    </row>
    <row r="46" spans="1:9" ht="18">
      <c r="A46" s="21">
        <v>421414</v>
      </c>
      <c r="B46" s="21" t="s">
        <v>48</v>
      </c>
      <c r="C46" s="31">
        <v>221.6</v>
      </c>
      <c r="D46" s="18"/>
      <c r="E46" s="31">
        <f t="shared" si="2"/>
        <v>221.6</v>
      </c>
      <c r="F46" s="62"/>
      <c r="G46" s="31">
        <f t="shared" si="2"/>
        <v>221.6</v>
      </c>
      <c r="H46" s="62"/>
      <c r="I46" s="31">
        <v>450</v>
      </c>
    </row>
    <row r="47" spans="1:9" ht="18">
      <c r="A47" s="21">
        <v>4214191</v>
      </c>
      <c r="B47" s="21" t="s">
        <v>157</v>
      </c>
      <c r="C47" s="31">
        <v>360</v>
      </c>
      <c r="D47" s="18"/>
      <c r="E47" s="31">
        <f t="shared" si="2"/>
        <v>360</v>
      </c>
      <c r="F47" s="62"/>
      <c r="G47" s="31">
        <f t="shared" si="2"/>
        <v>360</v>
      </c>
      <c r="H47" s="62"/>
      <c r="I47" s="31">
        <v>200</v>
      </c>
    </row>
    <row r="48" spans="1:9" ht="18">
      <c r="A48" s="21">
        <v>421421</v>
      </c>
      <c r="B48" s="21" t="s">
        <v>49</v>
      </c>
      <c r="C48" s="31">
        <v>1194</v>
      </c>
      <c r="D48" s="18"/>
      <c r="E48" s="31">
        <f t="shared" si="2"/>
        <v>1194</v>
      </c>
      <c r="F48" s="62"/>
      <c r="G48" s="31">
        <f t="shared" si="2"/>
        <v>1194</v>
      </c>
      <c r="H48" s="62"/>
      <c r="I48" s="31">
        <v>1100</v>
      </c>
    </row>
    <row r="49" spans="1:9" ht="18">
      <c r="A49" s="21">
        <v>421511</v>
      </c>
      <c r="B49" s="21" t="s">
        <v>199</v>
      </c>
      <c r="C49" s="31">
        <v>848</v>
      </c>
      <c r="D49" s="18"/>
      <c r="E49" s="31">
        <f t="shared" si="2"/>
        <v>848</v>
      </c>
      <c r="F49" s="62"/>
      <c r="G49" s="31">
        <f t="shared" si="2"/>
        <v>848</v>
      </c>
      <c r="H49" s="62"/>
      <c r="I49" s="31">
        <v>733</v>
      </c>
    </row>
    <row r="50" spans="1:9" ht="18">
      <c r="A50" s="21">
        <v>421512</v>
      </c>
      <c r="B50" s="21" t="s">
        <v>132</v>
      </c>
      <c r="C50" s="31">
        <v>348</v>
      </c>
      <c r="D50" s="18"/>
      <c r="E50" s="31">
        <f t="shared" si="2"/>
        <v>348</v>
      </c>
      <c r="F50" s="62"/>
      <c r="G50" s="31">
        <f t="shared" si="2"/>
        <v>348</v>
      </c>
      <c r="H50" s="62"/>
      <c r="I50" s="31">
        <v>495</v>
      </c>
    </row>
    <row r="51" spans="1:9" ht="36">
      <c r="A51" s="21">
        <v>421521</v>
      </c>
      <c r="B51" s="21" t="s">
        <v>133</v>
      </c>
      <c r="C51" s="31">
        <v>204</v>
      </c>
      <c r="D51" s="18"/>
      <c r="E51" s="31">
        <f t="shared" si="2"/>
        <v>204</v>
      </c>
      <c r="F51" s="62"/>
      <c r="G51" s="31">
        <f t="shared" si="2"/>
        <v>204</v>
      </c>
      <c r="H51" s="62"/>
      <c r="I51" s="31">
        <v>234</v>
      </c>
    </row>
    <row r="52" spans="1:9" ht="18">
      <c r="A52" s="21">
        <v>421612</v>
      </c>
      <c r="B52" s="21" t="s">
        <v>174</v>
      </c>
      <c r="C52" s="31">
        <v>99.6</v>
      </c>
      <c r="D52" s="18"/>
      <c r="E52" s="31">
        <f t="shared" si="2"/>
        <v>99.6</v>
      </c>
      <c r="F52" s="62"/>
      <c r="G52" s="31">
        <f t="shared" si="2"/>
        <v>99.6</v>
      </c>
      <c r="H52" s="62"/>
      <c r="I52" s="31">
        <v>100</v>
      </c>
    </row>
    <row r="53" spans="1:9" ht="18">
      <c r="A53" s="21">
        <v>421625</v>
      </c>
      <c r="B53" s="21" t="s">
        <v>156</v>
      </c>
      <c r="C53" s="31">
        <v>216.6</v>
      </c>
      <c r="D53" s="18"/>
      <c r="E53" s="31">
        <f t="shared" si="2"/>
        <v>216.6</v>
      </c>
      <c r="F53" s="62"/>
      <c r="G53" s="31">
        <f t="shared" si="2"/>
        <v>216.6</v>
      </c>
      <c r="H53" s="62"/>
      <c r="I53" s="31">
        <v>146</v>
      </c>
    </row>
    <row r="54" spans="1:9" ht="18">
      <c r="A54" s="21">
        <v>4219191</v>
      </c>
      <c r="B54" s="21" t="s">
        <v>212</v>
      </c>
      <c r="C54" s="31">
        <v>231</v>
      </c>
      <c r="D54" s="18"/>
      <c r="E54" s="31">
        <f t="shared" si="2"/>
        <v>231</v>
      </c>
      <c r="F54" s="62"/>
      <c r="G54" s="31">
        <f t="shared" si="2"/>
        <v>231</v>
      </c>
      <c r="H54" s="62"/>
      <c r="I54" s="31">
        <v>250</v>
      </c>
    </row>
    <row r="55" spans="1:9" ht="18">
      <c r="A55" s="20">
        <v>422</v>
      </c>
      <c r="B55" s="20" t="s">
        <v>50</v>
      </c>
      <c r="C55" s="34">
        <v>4990</v>
      </c>
      <c r="D55" s="18"/>
      <c r="E55" s="34">
        <f>SUM(E56:E63)</f>
        <v>4990</v>
      </c>
      <c r="F55" s="62"/>
      <c r="G55" s="34">
        <f>SUM(G56:G63)</f>
        <v>4990</v>
      </c>
      <c r="H55" s="62"/>
      <c r="I55" s="34">
        <f>I56+I57+I58+I59+I60+I61+I62+I63</f>
        <v>6400</v>
      </c>
    </row>
    <row r="56" spans="1:9" ht="36">
      <c r="A56" s="21">
        <v>422111</v>
      </c>
      <c r="B56" s="21" t="s">
        <v>51</v>
      </c>
      <c r="C56" s="31">
        <v>1100</v>
      </c>
      <c r="D56" s="18"/>
      <c r="E56" s="31">
        <f aca="true" t="shared" si="3" ref="E56:G63">C56+D56</f>
        <v>1100</v>
      </c>
      <c r="F56" s="62"/>
      <c r="G56" s="31">
        <f t="shared" si="3"/>
        <v>1100</v>
      </c>
      <c r="H56" s="62"/>
      <c r="I56" s="31">
        <v>500</v>
      </c>
    </row>
    <row r="57" spans="1:9" ht="18">
      <c r="A57" s="21">
        <v>422121</v>
      </c>
      <c r="B57" s="21" t="s">
        <v>52</v>
      </c>
      <c r="C57" s="31">
        <v>250</v>
      </c>
      <c r="D57" s="18"/>
      <c r="E57" s="31">
        <f t="shared" si="3"/>
        <v>250</v>
      </c>
      <c r="F57" s="62"/>
      <c r="G57" s="31">
        <f t="shared" si="3"/>
        <v>250</v>
      </c>
      <c r="H57" s="62"/>
      <c r="I57" s="31">
        <v>300</v>
      </c>
    </row>
    <row r="58" spans="1:9" ht="18">
      <c r="A58" s="21">
        <v>422131</v>
      </c>
      <c r="B58" s="21" t="s">
        <v>53</v>
      </c>
      <c r="C58" s="31">
        <v>400</v>
      </c>
      <c r="D58" s="18"/>
      <c r="E58" s="31">
        <f t="shared" si="3"/>
        <v>400</v>
      </c>
      <c r="F58" s="62"/>
      <c r="G58" s="31">
        <f t="shared" si="3"/>
        <v>400</v>
      </c>
      <c r="H58" s="62"/>
      <c r="I58" s="31">
        <v>450</v>
      </c>
    </row>
    <row r="59" spans="1:9" ht="18">
      <c r="A59" s="21">
        <v>422199</v>
      </c>
      <c r="B59" s="21" t="s">
        <v>108</v>
      </c>
      <c r="C59" s="31">
        <v>20</v>
      </c>
      <c r="D59" s="18"/>
      <c r="E59" s="31">
        <f t="shared" si="3"/>
        <v>20</v>
      </c>
      <c r="F59" s="62"/>
      <c r="G59" s="31">
        <f t="shared" si="3"/>
        <v>20</v>
      </c>
      <c r="H59" s="62"/>
      <c r="I59" s="31">
        <v>50</v>
      </c>
    </row>
    <row r="60" spans="1:9" ht="36">
      <c r="A60" s="21">
        <v>422211</v>
      </c>
      <c r="B60" s="21" t="s">
        <v>54</v>
      </c>
      <c r="C60" s="31">
        <v>500</v>
      </c>
      <c r="D60" s="18"/>
      <c r="E60" s="31">
        <f t="shared" si="3"/>
        <v>500</v>
      </c>
      <c r="F60" s="62"/>
      <c r="G60" s="31">
        <f t="shared" si="3"/>
        <v>500</v>
      </c>
      <c r="H60" s="62"/>
      <c r="I60" s="31">
        <v>800</v>
      </c>
    </row>
    <row r="61" spans="1:9" ht="36">
      <c r="A61" s="21">
        <v>422221</v>
      </c>
      <c r="B61" s="21" t="s">
        <v>128</v>
      </c>
      <c r="C61" s="31">
        <v>1320</v>
      </c>
      <c r="D61" s="18"/>
      <c r="E61" s="31">
        <f t="shared" si="3"/>
        <v>1320</v>
      </c>
      <c r="F61" s="62"/>
      <c r="G61" s="31">
        <f t="shared" si="3"/>
        <v>1320</v>
      </c>
      <c r="H61" s="62"/>
      <c r="I61" s="31">
        <v>3000</v>
      </c>
    </row>
    <row r="62" spans="1:9" ht="36">
      <c r="A62" s="21">
        <v>422231</v>
      </c>
      <c r="B62" s="21" t="s">
        <v>55</v>
      </c>
      <c r="C62" s="31">
        <v>1200</v>
      </c>
      <c r="D62" s="18"/>
      <c r="E62" s="31">
        <f t="shared" si="3"/>
        <v>1200</v>
      </c>
      <c r="F62" s="62"/>
      <c r="G62" s="31">
        <f t="shared" si="3"/>
        <v>1200</v>
      </c>
      <c r="H62" s="62"/>
      <c r="I62" s="31">
        <v>1000</v>
      </c>
    </row>
    <row r="63" spans="1:9" ht="18">
      <c r="A63" s="21">
        <v>422299</v>
      </c>
      <c r="B63" s="21" t="s">
        <v>56</v>
      </c>
      <c r="C63" s="31">
        <v>200</v>
      </c>
      <c r="D63" s="18"/>
      <c r="E63" s="31">
        <f t="shared" si="3"/>
        <v>200</v>
      </c>
      <c r="F63" s="62"/>
      <c r="G63" s="31">
        <f t="shared" si="3"/>
        <v>200</v>
      </c>
      <c r="H63" s="62"/>
      <c r="I63" s="31">
        <v>300</v>
      </c>
    </row>
    <row r="64" spans="1:9" ht="18">
      <c r="A64" s="20">
        <v>423</v>
      </c>
      <c r="B64" s="20" t="s">
        <v>57</v>
      </c>
      <c r="C64" s="34">
        <v>36552</v>
      </c>
      <c r="D64" s="18"/>
      <c r="E64" s="34">
        <f>SUM(E65:E88)</f>
        <v>41617</v>
      </c>
      <c r="F64" s="62"/>
      <c r="G64" s="34">
        <f>SUM(G65:G88)</f>
        <v>41617</v>
      </c>
      <c r="H64" s="62"/>
      <c r="I64" s="34">
        <f>I65+I66+I67+I68+I69+I70+I71+I72+I73+I74+I75+I76+I77+I78+I79+I80+I81+I82+I83+I84+I85+I86+I87+I88</f>
        <v>41701</v>
      </c>
    </row>
    <row r="65" spans="1:9" ht="18">
      <c r="A65" s="21">
        <v>423111</v>
      </c>
      <c r="B65" s="21" t="s">
        <v>58</v>
      </c>
      <c r="C65" s="31">
        <v>336</v>
      </c>
      <c r="D65" s="18"/>
      <c r="E65" s="31">
        <f aca="true" t="shared" si="4" ref="E65:G88">C65+D65</f>
        <v>336</v>
      </c>
      <c r="F65" s="62"/>
      <c r="G65" s="31">
        <f t="shared" si="4"/>
        <v>336</v>
      </c>
      <c r="H65" s="62"/>
      <c r="I65" s="31">
        <v>450</v>
      </c>
    </row>
    <row r="66" spans="1:9" ht="36">
      <c r="A66" s="21">
        <v>423191</v>
      </c>
      <c r="B66" s="32" t="s">
        <v>223</v>
      </c>
      <c r="C66" s="31">
        <v>10000</v>
      </c>
      <c r="D66" s="18"/>
      <c r="E66" s="31">
        <v>10000</v>
      </c>
      <c r="F66" s="62"/>
      <c r="G66" s="31">
        <v>10000</v>
      </c>
      <c r="H66" s="62"/>
      <c r="I66" s="31">
        <v>9000</v>
      </c>
    </row>
    <row r="67" spans="1:9" ht="18">
      <c r="A67" s="21">
        <v>423199</v>
      </c>
      <c r="B67" s="21" t="s">
        <v>182</v>
      </c>
      <c r="C67" s="31">
        <v>390</v>
      </c>
      <c r="D67" s="18"/>
      <c r="E67" s="31">
        <f t="shared" si="4"/>
        <v>390</v>
      </c>
      <c r="F67" s="62"/>
      <c r="G67" s="31">
        <f t="shared" si="4"/>
        <v>390</v>
      </c>
      <c r="H67" s="62"/>
      <c r="I67" s="31">
        <v>390</v>
      </c>
    </row>
    <row r="68" spans="1:9" ht="18">
      <c r="A68" s="21">
        <v>423212</v>
      </c>
      <c r="B68" s="21" t="s">
        <v>59</v>
      </c>
      <c r="C68" s="31">
        <v>1119</v>
      </c>
      <c r="D68" s="18"/>
      <c r="E68" s="31">
        <f t="shared" si="4"/>
        <v>1119</v>
      </c>
      <c r="F68" s="62"/>
      <c r="G68" s="31">
        <f t="shared" si="4"/>
        <v>1119</v>
      </c>
      <c r="H68" s="62"/>
      <c r="I68" s="31">
        <v>1500</v>
      </c>
    </row>
    <row r="69" spans="1:9" ht="18">
      <c r="A69" s="21">
        <v>423221</v>
      </c>
      <c r="B69" s="21" t="s">
        <v>124</v>
      </c>
      <c r="C69" s="31">
        <v>100</v>
      </c>
      <c r="D69" s="18"/>
      <c r="E69" s="31">
        <f t="shared" si="4"/>
        <v>100</v>
      </c>
      <c r="F69" s="62"/>
      <c r="G69" s="31">
        <f t="shared" si="4"/>
        <v>100</v>
      </c>
      <c r="H69" s="62"/>
      <c r="I69" s="31">
        <v>100</v>
      </c>
    </row>
    <row r="70" spans="1:9" ht="18">
      <c r="A70" s="21">
        <v>423311</v>
      </c>
      <c r="B70" s="21" t="s">
        <v>60</v>
      </c>
      <c r="C70" s="31">
        <v>1926</v>
      </c>
      <c r="D70" s="18"/>
      <c r="E70" s="31">
        <v>1926</v>
      </c>
      <c r="F70" s="62"/>
      <c r="G70" s="31">
        <v>1926</v>
      </c>
      <c r="H70" s="62"/>
      <c r="I70" s="31">
        <v>2422</v>
      </c>
    </row>
    <row r="71" spans="1:9" ht="18">
      <c r="A71" s="21">
        <v>423321</v>
      </c>
      <c r="B71" s="21" t="s">
        <v>61</v>
      </c>
      <c r="C71" s="31">
        <v>236</v>
      </c>
      <c r="D71" s="18"/>
      <c r="E71" s="31">
        <f t="shared" si="4"/>
        <v>236</v>
      </c>
      <c r="F71" s="62"/>
      <c r="G71" s="31">
        <f t="shared" si="4"/>
        <v>236</v>
      </c>
      <c r="H71" s="62"/>
      <c r="I71" s="31">
        <v>240</v>
      </c>
    </row>
    <row r="72" spans="1:9" ht="18">
      <c r="A72" s="21">
        <v>423322</v>
      </c>
      <c r="B72" s="21" t="s">
        <v>62</v>
      </c>
      <c r="C72" s="31">
        <v>200</v>
      </c>
      <c r="D72" s="18"/>
      <c r="E72" s="31">
        <f t="shared" si="4"/>
        <v>200</v>
      </c>
      <c r="F72" s="62"/>
      <c r="G72" s="31">
        <f t="shared" si="4"/>
        <v>200</v>
      </c>
      <c r="H72" s="62"/>
      <c r="I72" s="31">
        <v>250</v>
      </c>
    </row>
    <row r="73" spans="1:9" ht="18">
      <c r="A73" s="21">
        <v>423391</v>
      </c>
      <c r="B73" s="21" t="s">
        <v>63</v>
      </c>
      <c r="C73" s="31">
        <v>100</v>
      </c>
      <c r="D73" s="18"/>
      <c r="E73" s="31">
        <f t="shared" si="4"/>
        <v>100</v>
      </c>
      <c r="F73" s="62"/>
      <c r="G73" s="31">
        <f t="shared" si="4"/>
        <v>100</v>
      </c>
      <c r="H73" s="62"/>
      <c r="I73" s="31">
        <v>100</v>
      </c>
    </row>
    <row r="74" spans="1:9" ht="18">
      <c r="A74" s="21">
        <v>423418</v>
      </c>
      <c r="B74" s="21" t="s">
        <v>186</v>
      </c>
      <c r="C74" s="31">
        <v>334</v>
      </c>
      <c r="D74" s="18"/>
      <c r="E74" s="31">
        <f t="shared" si="4"/>
        <v>334</v>
      </c>
      <c r="F74" s="62"/>
      <c r="G74" s="31">
        <f t="shared" si="4"/>
        <v>334</v>
      </c>
      <c r="H74" s="62"/>
      <c r="I74" s="31">
        <v>366</v>
      </c>
    </row>
    <row r="75" spans="1:9" ht="36">
      <c r="A75" s="21">
        <v>423419</v>
      </c>
      <c r="B75" s="21" t="s">
        <v>218</v>
      </c>
      <c r="C75" s="31">
        <v>5583</v>
      </c>
      <c r="D75" s="18"/>
      <c r="E75" s="31">
        <f t="shared" si="4"/>
        <v>5583</v>
      </c>
      <c r="F75" s="62"/>
      <c r="G75" s="31">
        <f t="shared" si="4"/>
        <v>5583</v>
      </c>
      <c r="H75" s="62"/>
      <c r="I75" s="31">
        <v>5859</v>
      </c>
    </row>
    <row r="76" spans="1:9" ht="18">
      <c r="A76" s="21">
        <v>423422</v>
      </c>
      <c r="B76" s="21" t="s">
        <v>207</v>
      </c>
      <c r="C76" s="31">
        <v>2729</v>
      </c>
      <c r="D76" s="56">
        <v>2700</v>
      </c>
      <c r="E76" s="31">
        <f t="shared" si="4"/>
        <v>5429</v>
      </c>
      <c r="F76" s="56"/>
      <c r="G76" s="31">
        <f t="shared" si="4"/>
        <v>5429</v>
      </c>
      <c r="H76" s="56"/>
      <c r="I76" s="31">
        <v>5000</v>
      </c>
    </row>
    <row r="77" spans="1:9" ht="18">
      <c r="A77" s="21">
        <v>423432</v>
      </c>
      <c r="B77" s="21" t="s">
        <v>213</v>
      </c>
      <c r="C77" s="31">
        <v>370</v>
      </c>
      <c r="D77" s="56"/>
      <c r="E77" s="31">
        <f t="shared" si="4"/>
        <v>370</v>
      </c>
      <c r="F77" s="56"/>
      <c r="G77" s="31">
        <f t="shared" si="4"/>
        <v>370</v>
      </c>
      <c r="H77" s="56"/>
      <c r="I77" s="31">
        <v>360</v>
      </c>
    </row>
    <row r="78" spans="1:9" ht="18">
      <c r="A78" s="21">
        <v>423521</v>
      </c>
      <c r="B78" s="21" t="s">
        <v>64</v>
      </c>
      <c r="C78" s="31">
        <v>750</v>
      </c>
      <c r="D78" s="56"/>
      <c r="E78" s="31">
        <f t="shared" si="4"/>
        <v>750</v>
      </c>
      <c r="F78" s="56"/>
      <c r="G78" s="31">
        <f t="shared" si="4"/>
        <v>750</v>
      </c>
      <c r="H78" s="56"/>
      <c r="I78" s="31">
        <v>1000</v>
      </c>
    </row>
    <row r="79" spans="1:9" ht="36">
      <c r="A79" s="23">
        <v>423591</v>
      </c>
      <c r="B79" s="23" t="s">
        <v>202</v>
      </c>
      <c r="C79" s="31">
        <v>2700</v>
      </c>
      <c r="D79" s="57">
        <v>2365</v>
      </c>
      <c r="E79" s="31">
        <f t="shared" si="4"/>
        <v>5065</v>
      </c>
      <c r="F79" s="57"/>
      <c r="G79" s="31">
        <f t="shared" si="4"/>
        <v>5065</v>
      </c>
      <c r="H79" s="57"/>
      <c r="I79" s="31">
        <v>4524</v>
      </c>
    </row>
    <row r="80" spans="1:9" ht="18">
      <c r="A80" s="21">
        <v>423592</v>
      </c>
      <c r="B80" s="21" t="s">
        <v>65</v>
      </c>
      <c r="C80" s="31">
        <v>300</v>
      </c>
      <c r="D80" s="56"/>
      <c r="E80" s="31">
        <f t="shared" si="4"/>
        <v>300</v>
      </c>
      <c r="F80" s="56"/>
      <c r="G80" s="31">
        <f t="shared" si="4"/>
        <v>300</v>
      </c>
      <c r="H80" s="56"/>
      <c r="I80" s="31">
        <v>450</v>
      </c>
    </row>
    <row r="81" spans="1:9" ht="18">
      <c r="A81" s="21">
        <v>4235921</v>
      </c>
      <c r="B81" s="21" t="s">
        <v>66</v>
      </c>
      <c r="C81" s="31">
        <v>5357</v>
      </c>
      <c r="D81" s="56"/>
      <c r="E81" s="31">
        <v>5357</v>
      </c>
      <c r="F81" s="56"/>
      <c r="G81" s="31">
        <v>5357</v>
      </c>
      <c r="H81" s="56"/>
      <c r="I81" s="31">
        <v>5000</v>
      </c>
    </row>
    <row r="82" spans="1:9" ht="18">
      <c r="A82" s="21">
        <v>4235922</v>
      </c>
      <c r="B82" s="21" t="s">
        <v>67</v>
      </c>
      <c r="C82" s="31">
        <v>687</v>
      </c>
      <c r="D82" s="56"/>
      <c r="E82" s="31">
        <v>687</v>
      </c>
      <c r="F82" s="56"/>
      <c r="G82" s="31">
        <v>687</v>
      </c>
      <c r="H82" s="56"/>
      <c r="I82" s="31">
        <v>600</v>
      </c>
    </row>
    <row r="83" spans="1:9" ht="18">
      <c r="A83" s="21">
        <v>423593</v>
      </c>
      <c r="B83" s="21" t="s">
        <v>130</v>
      </c>
      <c r="C83" s="31">
        <v>304</v>
      </c>
      <c r="D83" s="18"/>
      <c r="E83" s="31">
        <f t="shared" si="4"/>
        <v>304</v>
      </c>
      <c r="F83" s="62"/>
      <c r="G83" s="31">
        <f t="shared" si="4"/>
        <v>304</v>
      </c>
      <c r="H83" s="62"/>
      <c r="I83" s="31">
        <v>400</v>
      </c>
    </row>
    <row r="84" spans="1:9" ht="18">
      <c r="A84" s="21">
        <v>423612</v>
      </c>
      <c r="B84" s="21" t="s">
        <v>200</v>
      </c>
      <c r="C84" s="31">
        <v>161</v>
      </c>
      <c r="D84" s="18"/>
      <c r="E84" s="31">
        <f t="shared" si="4"/>
        <v>161</v>
      </c>
      <c r="F84" s="62"/>
      <c r="G84" s="31">
        <f t="shared" si="4"/>
        <v>161</v>
      </c>
      <c r="H84" s="62"/>
      <c r="I84" s="31">
        <v>150</v>
      </c>
    </row>
    <row r="85" spans="1:9" ht="18">
      <c r="A85" s="21">
        <v>423711</v>
      </c>
      <c r="B85" s="21" t="s">
        <v>68</v>
      </c>
      <c r="C85" s="31">
        <v>200</v>
      </c>
      <c r="D85" s="18"/>
      <c r="E85" s="31">
        <f t="shared" si="4"/>
        <v>200</v>
      </c>
      <c r="F85" s="62"/>
      <c r="G85" s="31">
        <f t="shared" si="4"/>
        <v>200</v>
      </c>
      <c r="H85" s="62"/>
      <c r="I85" s="31">
        <v>400</v>
      </c>
    </row>
    <row r="86" spans="1:9" ht="18">
      <c r="A86" s="21">
        <v>423911</v>
      </c>
      <c r="B86" s="21" t="s">
        <v>191</v>
      </c>
      <c r="C86" s="31">
        <v>300</v>
      </c>
      <c r="D86" s="18"/>
      <c r="E86" s="31">
        <f t="shared" si="4"/>
        <v>300</v>
      </c>
      <c r="F86" s="62"/>
      <c r="G86" s="31">
        <f t="shared" si="4"/>
        <v>300</v>
      </c>
      <c r="H86" s="62"/>
      <c r="I86" s="31">
        <v>200</v>
      </c>
    </row>
    <row r="87" spans="1:9" ht="18">
      <c r="A87" s="21">
        <v>4239111</v>
      </c>
      <c r="B87" s="21" t="s">
        <v>69</v>
      </c>
      <c r="C87" s="31">
        <v>2170</v>
      </c>
      <c r="D87" s="18"/>
      <c r="E87" s="31">
        <f t="shared" si="4"/>
        <v>2170</v>
      </c>
      <c r="F87" s="62"/>
      <c r="G87" s="31">
        <f t="shared" si="4"/>
        <v>2170</v>
      </c>
      <c r="H87" s="62"/>
      <c r="I87" s="31">
        <v>2640</v>
      </c>
    </row>
    <row r="88" spans="1:9" ht="18">
      <c r="A88" s="21">
        <v>4239112</v>
      </c>
      <c r="B88" s="21" t="s">
        <v>166</v>
      </c>
      <c r="C88" s="31">
        <v>200</v>
      </c>
      <c r="D88" s="18"/>
      <c r="E88" s="31">
        <f t="shared" si="4"/>
        <v>200</v>
      </c>
      <c r="F88" s="62"/>
      <c r="G88" s="31">
        <f t="shared" si="4"/>
        <v>200</v>
      </c>
      <c r="H88" s="62"/>
      <c r="I88" s="31">
        <v>300</v>
      </c>
    </row>
    <row r="89" spans="1:9" ht="18">
      <c r="A89" s="20">
        <v>424</v>
      </c>
      <c r="B89" s="20" t="s">
        <v>70</v>
      </c>
      <c r="C89" s="34">
        <v>5659</v>
      </c>
      <c r="D89" s="18"/>
      <c r="E89" s="34">
        <f>SUM(E90:E92)</f>
        <v>5659</v>
      </c>
      <c r="F89" s="62"/>
      <c r="G89" s="34">
        <f>SUM(G90:G92)</f>
        <v>5685</v>
      </c>
      <c r="H89" s="62"/>
      <c r="I89" s="34">
        <f>I90+I91+I92+I93</f>
        <v>6212</v>
      </c>
    </row>
    <row r="90" spans="1:9" ht="18">
      <c r="A90" s="21">
        <v>424341</v>
      </c>
      <c r="B90" s="21" t="s">
        <v>134</v>
      </c>
      <c r="C90" s="31">
        <v>4382</v>
      </c>
      <c r="D90" s="18"/>
      <c r="E90" s="31">
        <f>C90+D90</f>
        <v>4382</v>
      </c>
      <c r="F90" s="62"/>
      <c r="G90" s="31">
        <f>E90+F90</f>
        <v>4382</v>
      </c>
      <c r="H90" s="62"/>
      <c r="I90" s="31">
        <v>4548</v>
      </c>
    </row>
    <row r="91" spans="1:9" ht="36">
      <c r="A91" s="21">
        <v>424351</v>
      </c>
      <c r="B91" s="22" t="s">
        <v>162</v>
      </c>
      <c r="C91" s="31">
        <v>718</v>
      </c>
      <c r="D91" s="18"/>
      <c r="E91" s="31">
        <f>C91+D91</f>
        <v>718</v>
      </c>
      <c r="F91" s="62"/>
      <c r="G91" s="31">
        <f>E91+F91</f>
        <v>718</v>
      </c>
      <c r="H91" s="62"/>
      <c r="I91" s="31">
        <v>622</v>
      </c>
    </row>
    <row r="92" spans="1:9" ht="18">
      <c r="A92" s="21">
        <v>424911</v>
      </c>
      <c r="B92" s="21" t="s">
        <v>71</v>
      </c>
      <c r="C92" s="31">
        <v>559</v>
      </c>
      <c r="D92" s="18"/>
      <c r="E92" s="31">
        <f>C92+D92</f>
        <v>559</v>
      </c>
      <c r="F92" s="62">
        <v>26</v>
      </c>
      <c r="G92" s="31">
        <f>E92+F92</f>
        <v>585</v>
      </c>
      <c r="H92" s="62"/>
      <c r="I92" s="31">
        <v>450</v>
      </c>
    </row>
    <row r="93" spans="1:9" ht="18">
      <c r="A93" s="21">
        <v>4249116</v>
      </c>
      <c r="B93" s="32" t="s">
        <v>230</v>
      </c>
      <c r="C93" s="31"/>
      <c r="D93" s="18"/>
      <c r="E93" s="31"/>
      <c r="F93" s="62"/>
      <c r="G93" s="31"/>
      <c r="H93" s="62"/>
      <c r="I93" s="31">
        <v>592</v>
      </c>
    </row>
    <row r="94" spans="1:9" ht="36">
      <c r="A94" s="20">
        <v>425</v>
      </c>
      <c r="B94" s="20" t="s">
        <v>167</v>
      </c>
      <c r="C94" s="34">
        <v>15608</v>
      </c>
      <c r="D94" s="18"/>
      <c r="E94" s="34">
        <f>SUM(E95:E114)</f>
        <v>15068</v>
      </c>
      <c r="F94" s="62"/>
      <c r="G94" s="34">
        <f>SUM(G95:G114)</f>
        <v>15143</v>
      </c>
      <c r="H94" s="62"/>
      <c r="I94" s="34">
        <f>I95+I96+I97+I98+I99+I100+I101+I102+I103+I104+I105+I106+I107+I108+I109+I110+I111+I112+I113+I114</f>
        <v>15900</v>
      </c>
    </row>
    <row r="95" spans="1:9" ht="18">
      <c r="A95" s="21">
        <v>425111</v>
      </c>
      <c r="B95" s="21" t="s">
        <v>135</v>
      </c>
      <c r="C95" s="31">
        <v>300</v>
      </c>
      <c r="D95" s="18"/>
      <c r="E95" s="31">
        <f aca="true" t="shared" si="5" ref="E95:G114">C95+D95</f>
        <v>300</v>
      </c>
      <c r="F95" s="62"/>
      <c r="G95" s="31">
        <f t="shared" si="5"/>
        <v>300</v>
      </c>
      <c r="H95" s="62"/>
      <c r="I95" s="31">
        <v>200</v>
      </c>
    </row>
    <row r="96" spans="1:9" ht="18">
      <c r="A96" s="21">
        <v>425112</v>
      </c>
      <c r="B96" s="21" t="s">
        <v>72</v>
      </c>
      <c r="C96" s="31">
        <v>300</v>
      </c>
      <c r="D96" s="18"/>
      <c r="E96" s="31">
        <f t="shared" si="5"/>
        <v>300</v>
      </c>
      <c r="F96" s="62"/>
      <c r="G96" s="31">
        <f t="shared" si="5"/>
        <v>300</v>
      </c>
      <c r="H96" s="62"/>
      <c r="I96" s="31">
        <v>300</v>
      </c>
    </row>
    <row r="97" spans="1:9" ht="18">
      <c r="A97" s="21">
        <v>425113</v>
      </c>
      <c r="B97" s="21" t="s">
        <v>73</v>
      </c>
      <c r="C97" s="31">
        <v>448</v>
      </c>
      <c r="D97" s="18"/>
      <c r="E97" s="31">
        <f t="shared" si="5"/>
        <v>448</v>
      </c>
      <c r="F97" s="62"/>
      <c r="G97" s="31">
        <f t="shared" si="5"/>
        <v>448</v>
      </c>
      <c r="H97" s="62"/>
      <c r="I97" s="31">
        <v>300</v>
      </c>
    </row>
    <row r="98" spans="1:9" ht="18">
      <c r="A98" s="21">
        <v>425114</v>
      </c>
      <c r="B98" s="22" t="s">
        <v>114</v>
      </c>
      <c r="C98" s="31">
        <v>300</v>
      </c>
      <c r="D98" s="18"/>
      <c r="E98" s="31">
        <f t="shared" si="5"/>
        <v>300</v>
      </c>
      <c r="F98" s="62"/>
      <c r="G98" s="31">
        <f t="shared" si="5"/>
        <v>300</v>
      </c>
      <c r="H98" s="62"/>
      <c r="I98" s="31">
        <v>300</v>
      </c>
    </row>
    <row r="99" spans="1:9" ht="18">
      <c r="A99" s="21">
        <v>425115</v>
      </c>
      <c r="B99" s="21" t="s">
        <v>152</v>
      </c>
      <c r="C99" s="31">
        <v>360</v>
      </c>
      <c r="D99" s="18"/>
      <c r="E99" s="31">
        <f t="shared" si="5"/>
        <v>360</v>
      </c>
      <c r="F99" s="62"/>
      <c r="G99" s="31">
        <f t="shared" si="5"/>
        <v>360</v>
      </c>
      <c r="H99" s="62"/>
      <c r="I99" s="31">
        <v>430</v>
      </c>
    </row>
    <row r="100" spans="1:9" ht="36">
      <c r="A100" s="21">
        <v>425116</v>
      </c>
      <c r="B100" s="21" t="s">
        <v>179</v>
      </c>
      <c r="C100" s="31">
        <v>399</v>
      </c>
      <c r="D100" s="18"/>
      <c r="E100" s="31">
        <f t="shared" si="5"/>
        <v>399</v>
      </c>
      <c r="F100" s="62"/>
      <c r="G100" s="31">
        <f t="shared" si="5"/>
        <v>399</v>
      </c>
      <c r="H100" s="62"/>
      <c r="I100" s="31">
        <v>360</v>
      </c>
    </row>
    <row r="101" spans="1:9" ht="36">
      <c r="A101" s="21">
        <v>425117</v>
      </c>
      <c r="B101" s="21" t="s">
        <v>178</v>
      </c>
      <c r="C101" s="31">
        <v>300</v>
      </c>
      <c r="D101" s="18"/>
      <c r="E101" s="31">
        <f t="shared" si="5"/>
        <v>300</v>
      </c>
      <c r="F101" s="62"/>
      <c r="G101" s="31">
        <f t="shared" si="5"/>
        <v>300</v>
      </c>
      <c r="H101" s="62"/>
      <c r="I101" s="31">
        <v>400</v>
      </c>
    </row>
    <row r="102" spans="1:9" ht="18">
      <c r="A102" s="21">
        <v>425118</v>
      </c>
      <c r="B102" s="21" t="s">
        <v>74</v>
      </c>
      <c r="C102" s="31">
        <v>369</v>
      </c>
      <c r="D102" s="18"/>
      <c r="E102" s="31">
        <f t="shared" si="5"/>
        <v>369</v>
      </c>
      <c r="F102" s="62"/>
      <c r="G102" s="31">
        <f t="shared" si="5"/>
        <v>369</v>
      </c>
      <c r="H102" s="62"/>
      <c r="I102" s="31">
        <v>360</v>
      </c>
    </row>
    <row r="103" spans="1:9" ht="18">
      <c r="A103" s="21">
        <v>425119</v>
      </c>
      <c r="B103" s="32" t="s">
        <v>220</v>
      </c>
      <c r="C103" s="31">
        <v>540</v>
      </c>
      <c r="D103" s="18"/>
      <c r="E103" s="31">
        <f t="shared" si="5"/>
        <v>540</v>
      </c>
      <c r="F103" s="62"/>
      <c r="G103" s="31">
        <f t="shared" si="5"/>
        <v>540</v>
      </c>
      <c r="H103" s="62"/>
      <c r="I103" s="31">
        <v>490</v>
      </c>
    </row>
    <row r="104" spans="1:9" ht="36">
      <c r="A104" s="21">
        <v>425211</v>
      </c>
      <c r="B104" s="21" t="s">
        <v>158</v>
      </c>
      <c r="C104" s="31">
        <v>746</v>
      </c>
      <c r="D104" s="18"/>
      <c r="E104" s="31">
        <f t="shared" si="5"/>
        <v>746</v>
      </c>
      <c r="F104" s="62"/>
      <c r="G104" s="31">
        <f t="shared" si="5"/>
        <v>746</v>
      </c>
      <c r="H104" s="62"/>
      <c r="I104" s="31">
        <v>490</v>
      </c>
    </row>
    <row r="105" spans="1:9" ht="18">
      <c r="A105" s="21">
        <v>425221</v>
      </c>
      <c r="B105" s="21" t="s">
        <v>175</v>
      </c>
      <c r="C105" s="31">
        <v>300</v>
      </c>
      <c r="D105" s="18"/>
      <c r="E105" s="31">
        <f t="shared" si="5"/>
        <v>300</v>
      </c>
      <c r="F105" s="62"/>
      <c r="G105" s="31">
        <f t="shared" si="5"/>
        <v>300</v>
      </c>
      <c r="H105" s="62"/>
      <c r="I105" s="31">
        <v>200</v>
      </c>
    </row>
    <row r="106" spans="1:9" ht="36">
      <c r="A106" s="21">
        <v>425222</v>
      </c>
      <c r="B106" s="32" t="s">
        <v>221</v>
      </c>
      <c r="C106" s="31">
        <v>211</v>
      </c>
      <c r="D106" s="18"/>
      <c r="E106" s="31">
        <f t="shared" si="5"/>
        <v>211</v>
      </c>
      <c r="F106" s="62"/>
      <c r="G106" s="31">
        <f t="shared" si="5"/>
        <v>211</v>
      </c>
      <c r="H106" s="62"/>
      <c r="I106" s="31">
        <v>204</v>
      </c>
    </row>
    <row r="107" spans="1:9" ht="36">
      <c r="A107" s="21">
        <v>425223</v>
      </c>
      <c r="B107" s="21" t="s">
        <v>183</v>
      </c>
      <c r="C107" s="31">
        <v>240</v>
      </c>
      <c r="D107" s="18"/>
      <c r="E107" s="31">
        <f t="shared" si="5"/>
        <v>240</v>
      </c>
      <c r="F107" s="62"/>
      <c r="G107" s="31">
        <f t="shared" si="5"/>
        <v>240</v>
      </c>
      <c r="H107" s="62"/>
      <c r="I107" s="31">
        <v>240</v>
      </c>
    </row>
    <row r="108" spans="1:9" ht="36">
      <c r="A108" s="21">
        <v>425225</v>
      </c>
      <c r="B108" s="21" t="s">
        <v>176</v>
      </c>
      <c r="C108" s="31">
        <v>120</v>
      </c>
      <c r="D108" s="18"/>
      <c r="E108" s="31">
        <f t="shared" si="5"/>
        <v>120</v>
      </c>
      <c r="F108" s="62"/>
      <c r="G108" s="31">
        <f t="shared" si="5"/>
        <v>120</v>
      </c>
      <c r="H108" s="62"/>
      <c r="I108" s="31">
        <v>131</v>
      </c>
    </row>
    <row r="109" spans="1:9" ht="18">
      <c r="A109" s="21">
        <v>425227</v>
      </c>
      <c r="B109" s="21" t="s">
        <v>177</v>
      </c>
      <c r="C109" s="31">
        <v>120</v>
      </c>
      <c r="D109" s="18"/>
      <c r="E109" s="31">
        <f t="shared" si="5"/>
        <v>120</v>
      </c>
      <c r="F109" s="62"/>
      <c r="G109" s="31">
        <f t="shared" si="5"/>
        <v>120</v>
      </c>
      <c r="H109" s="62"/>
      <c r="I109" s="31">
        <v>120</v>
      </c>
    </row>
    <row r="110" spans="1:9" ht="36">
      <c r="A110" s="21">
        <v>425229</v>
      </c>
      <c r="B110" s="21" t="s">
        <v>113</v>
      </c>
      <c r="C110" s="31">
        <v>483</v>
      </c>
      <c r="D110" s="18"/>
      <c r="E110" s="31">
        <f t="shared" si="5"/>
        <v>483</v>
      </c>
      <c r="F110" s="62"/>
      <c r="G110" s="31">
        <f t="shared" si="5"/>
        <v>483</v>
      </c>
      <c r="H110" s="62"/>
      <c r="I110" s="31">
        <v>597</v>
      </c>
    </row>
    <row r="111" spans="1:9" ht="36">
      <c r="A111" s="23">
        <v>425252</v>
      </c>
      <c r="B111" s="32" t="s">
        <v>219</v>
      </c>
      <c r="C111" s="31">
        <v>5317</v>
      </c>
      <c r="D111" s="18"/>
      <c r="E111" s="31">
        <f t="shared" si="5"/>
        <v>5317</v>
      </c>
      <c r="F111" s="62"/>
      <c r="G111" s="31">
        <f t="shared" si="5"/>
        <v>5317</v>
      </c>
      <c r="H111" s="62"/>
      <c r="I111" s="31">
        <v>5615</v>
      </c>
    </row>
    <row r="112" spans="1:9" ht="36">
      <c r="A112" s="21">
        <v>425253</v>
      </c>
      <c r="B112" s="21" t="s">
        <v>208</v>
      </c>
      <c r="C112" s="31">
        <v>2723</v>
      </c>
      <c r="D112" s="18"/>
      <c r="E112" s="31">
        <f t="shared" si="5"/>
        <v>2723</v>
      </c>
      <c r="F112" s="62">
        <v>75</v>
      </c>
      <c r="G112" s="31">
        <f t="shared" si="5"/>
        <v>2798</v>
      </c>
      <c r="H112" s="62"/>
      <c r="I112" s="31">
        <v>3586</v>
      </c>
    </row>
    <row r="113" spans="1:9" ht="36">
      <c r="A113" s="23">
        <v>425281</v>
      </c>
      <c r="B113" s="21" t="s">
        <v>75</v>
      </c>
      <c r="C113" s="31">
        <v>1012</v>
      </c>
      <c r="D113" s="18"/>
      <c r="E113" s="31">
        <f t="shared" si="5"/>
        <v>1012</v>
      </c>
      <c r="F113" s="62"/>
      <c r="G113" s="31">
        <f t="shared" si="5"/>
        <v>1012</v>
      </c>
      <c r="H113" s="62"/>
      <c r="I113" s="31">
        <v>1026</v>
      </c>
    </row>
    <row r="114" spans="1:9" ht="18">
      <c r="A114" s="21">
        <v>425291</v>
      </c>
      <c r="B114" s="32" t="s">
        <v>222</v>
      </c>
      <c r="C114" s="31">
        <v>480</v>
      </c>
      <c r="D114" s="18"/>
      <c r="E114" s="31">
        <f t="shared" si="5"/>
        <v>480</v>
      </c>
      <c r="F114" s="62"/>
      <c r="G114" s="31">
        <f t="shared" si="5"/>
        <v>480</v>
      </c>
      <c r="H114" s="62"/>
      <c r="I114" s="31">
        <v>551</v>
      </c>
    </row>
    <row r="115" spans="1:9" ht="18">
      <c r="A115" s="24">
        <v>426</v>
      </c>
      <c r="B115" s="20" t="s">
        <v>76</v>
      </c>
      <c r="C115" s="35">
        <v>1411916.2000000002</v>
      </c>
      <c r="D115" s="18"/>
      <c r="E115" s="35">
        <f>SUM(E116:E156)</f>
        <v>1411916.2000000002</v>
      </c>
      <c r="F115" s="62"/>
      <c r="G115" s="35">
        <f>SUM(G116:G156)</f>
        <v>1412916.2000000002</v>
      </c>
      <c r="H115" s="62"/>
      <c r="I115" s="35">
        <f>I116+I117+I118+I119+I120+I121+I122+I123+I124+I125+I126+I127+I128+I129+I130+I131+I132+I133+I134+I135+I136+I137+I138+I139+I140+I141+I142+I143+I144+I145+I146+I147+I148+I149+I150+I151+I152+I153+I154+I155+I156</f>
        <v>2434386</v>
      </c>
    </row>
    <row r="116" spans="1:9" ht="18">
      <c r="A116" s="21">
        <v>426111</v>
      </c>
      <c r="B116" s="21" t="s">
        <v>77</v>
      </c>
      <c r="C116" s="31">
        <v>3142</v>
      </c>
      <c r="D116" s="18"/>
      <c r="E116" s="31">
        <f aca="true" t="shared" si="6" ref="E116:G156">C116+D116</f>
        <v>3142</v>
      </c>
      <c r="F116" s="62"/>
      <c r="G116" s="31">
        <f t="shared" si="6"/>
        <v>3142</v>
      </c>
      <c r="H116" s="62"/>
      <c r="I116" s="31">
        <v>2936</v>
      </c>
    </row>
    <row r="117" spans="1:9" ht="18">
      <c r="A117" s="21">
        <v>426121</v>
      </c>
      <c r="B117" s="23" t="s">
        <v>209</v>
      </c>
      <c r="C117" s="31">
        <v>270</v>
      </c>
      <c r="D117" s="18"/>
      <c r="E117" s="31">
        <f t="shared" si="6"/>
        <v>270</v>
      </c>
      <c r="F117" s="62"/>
      <c r="G117" s="31">
        <f t="shared" si="6"/>
        <v>270</v>
      </c>
      <c r="H117" s="62"/>
      <c r="I117" s="31">
        <v>235</v>
      </c>
    </row>
    <row r="118" spans="1:9" ht="18">
      <c r="A118" s="21">
        <v>426124</v>
      </c>
      <c r="B118" s="21" t="s">
        <v>210</v>
      </c>
      <c r="C118" s="31">
        <v>240</v>
      </c>
      <c r="D118" s="18"/>
      <c r="E118" s="31">
        <f t="shared" si="6"/>
        <v>240</v>
      </c>
      <c r="F118" s="62"/>
      <c r="G118" s="31">
        <f t="shared" si="6"/>
        <v>240</v>
      </c>
      <c r="H118" s="62"/>
      <c r="I118" s="31">
        <v>428</v>
      </c>
    </row>
    <row r="119" spans="1:9" ht="54">
      <c r="A119" s="21">
        <v>426191</v>
      </c>
      <c r="B119" s="70" t="s">
        <v>233</v>
      </c>
      <c r="C119" s="31">
        <v>300</v>
      </c>
      <c r="D119" s="18"/>
      <c r="E119" s="31">
        <f t="shared" si="6"/>
        <v>300</v>
      </c>
      <c r="F119" s="62"/>
      <c r="G119" s="31">
        <f t="shared" si="6"/>
        <v>300</v>
      </c>
      <c r="H119" s="62"/>
      <c r="I119" s="31">
        <v>300</v>
      </c>
    </row>
    <row r="120" spans="1:9" ht="18">
      <c r="A120" s="21">
        <v>426211</v>
      </c>
      <c r="B120" s="21" t="s">
        <v>78</v>
      </c>
      <c r="C120" s="31">
        <v>60</v>
      </c>
      <c r="D120" s="18"/>
      <c r="E120" s="31">
        <f t="shared" si="6"/>
        <v>60</v>
      </c>
      <c r="F120" s="62"/>
      <c r="G120" s="31">
        <f t="shared" si="6"/>
        <v>60</v>
      </c>
      <c r="H120" s="62"/>
      <c r="I120" s="31">
        <v>60</v>
      </c>
    </row>
    <row r="121" spans="1:9" ht="18">
      <c r="A121" s="21">
        <v>426221</v>
      </c>
      <c r="B121" s="21" t="s">
        <v>150</v>
      </c>
      <c r="C121" s="31">
        <v>99.6</v>
      </c>
      <c r="D121" s="18"/>
      <c r="E121" s="31">
        <v>99.6</v>
      </c>
      <c r="F121" s="62"/>
      <c r="G121" s="31">
        <v>99.6</v>
      </c>
      <c r="H121" s="62"/>
      <c r="I121" s="31">
        <v>100</v>
      </c>
    </row>
    <row r="122" spans="1:9" ht="36">
      <c r="A122" s="21">
        <v>426311</v>
      </c>
      <c r="B122" s="21" t="s">
        <v>79</v>
      </c>
      <c r="C122" s="31">
        <v>504</v>
      </c>
      <c r="D122" s="18"/>
      <c r="E122" s="31">
        <f t="shared" si="6"/>
        <v>504</v>
      </c>
      <c r="F122" s="62"/>
      <c r="G122" s="31">
        <f t="shared" si="6"/>
        <v>504</v>
      </c>
      <c r="H122" s="62"/>
      <c r="I122" s="31">
        <v>318</v>
      </c>
    </row>
    <row r="123" spans="1:9" ht="36">
      <c r="A123" s="21">
        <v>426312</v>
      </c>
      <c r="B123" s="21" t="s">
        <v>136</v>
      </c>
      <c r="C123" s="31">
        <v>390</v>
      </c>
      <c r="D123" s="18"/>
      <c r="E123" s="31">
        <f t="shared" si="6"/>
        <v>390</v>
      </c>
      <c r="F123" s="62"/>
      <c r="G123" s="31">
        <f t="shared" si="6"/>
        <v>390</v>
      </c>
      <c r="H123" s="62"/>
      <c r="I123" s="31">
        <v>240</v>
      </c>
    </row>
    <row r="124" spans="1:9" ht="18">
      <c r="A124" s="21">
        <v>426411</v>
      </c>
      <c r="B124" s="21" t="s">
        <v>151</v>
      </c>
      <c r="C124" s="31">
        <v>2490</v>
      </c>
      <c r="D124" s="18"/>
      <c r="E124" s="31">
        <f t="shared" si="6"/>
        <v>2490</v>
      </c>
      <c r="F124" s="62"/>
      <c r="G124" s="31">
        <f t="shared" si="6"/>
        <v>2490</v>
      </c>
      <c r="H124" s="62"/>
      <c r="I124" s="31">
        <v>3192</v>
      </c>
    </row>
    <row r="125" spans="1:9" ht="18">
      <c r="A125" s="21">
        <v>426413</v>
      </c>
      <c r="B125" s="21" t="s">
        <v>80</v>
      </c>
      <c r="C125" s="31">
        <v>480</v>
      </c>
      <c r="D125" s="18"/>
      <c r="E125" s="31">
        <f t="shared" si="6"/>
        <v>480</v>
      </c>
      <c r="F125" s="62"/>
      <c r="G125" s="31">
        <f t="shared" si="6"/>
        <v>480</v>
      </c>
      <c r="H125" s="62"/>
      <c r="I125" s="31">
        <v>480</v>
      </c>
    </row>
    <row r="126" spans="1:9" ht="18">
      <c r="A126" s="21">
        <v>426491</v>
      </c>
      <c r="B126" s="21" t="s">
        <v>81</v>
      </c>
      <c r="C126" s="31">
        <v>480</v>
      </c>
      <c r="D126" s="18"/>
      <c r="E126" s="31">
        <f t="shared" si="6"/>
        <v>480</v>
      </c>
      <c r="F126" s="62"/>
      <c r="G126" s="31">
        <f t="shared" si="6"/>
        <v>480</v>
      </c>
      <c r="H126" s="62"/>
      <c r="I126" s="31">
        <v>480</v>
      </c>
    </row>
    <row r="127" spans="1:9" ht="18">
      <c r="A127" s="21">
        <v>426531</v>
      </c>
      <c r="B127" s="23" t="s">
        <v>115</v>
      </c>
      <c r="C127" s="31">
        <v>240</v>
      </c>
      <c r="D127" s="18"/>
      <c r="E127" s="31">
        <f t="shared" si="6"/>
        <v>240</v>
      </c>
      <c r="F127" s="62"/>
      <c r="G127" s="31">
        <f t="shared" si="6"/>
        <v>240</v>
      </c>
      <c r="H127" s="62"/>
      <c r="I127" s="31">
        <v>250</v>
      </c>
    </row>
    <row r="128" spans="1:9" ht="18">
      <c r="A128" s="21">
        <v>426541</v>
      </c>
      <c r="B128" s="23" t="s">
        <v>116</v>
      </c>
      <c r="C128" s="31">
        <v>240</v>
      </c>
      <c r="D128" s="18"/>
      <c r="E128" s="31">
        <f t="shared" si="6"/>
        <v>240</v>
      </c>
      <c r="F128" s="62"/>
      <c r="G128" s="31">
        <f t="shared" si="6"/>
        <v>240</v>
      </c>
      <c r="H128" s="62"/>
      <c r="I128" s="31">
        <v>250</v>
      </c>
    </row>
    <row r="129" spans="1:9" ht="18">
      <c r="A129" s="21">
        <v>426591</v>
      </c>
      <c r="B129" s="23" t="s">
        <v>137</v>
      </c>
      <c r="C129" s="31">
        <v>351</v>
      </c>
      <c r="D129" s="18"/>
      <c r="E129" s="31">
        <f t="shared" si="6"/>
        <v>351</v>
      </c>
      <c r="F129" s="62"/>
      <c r="G129" s="31">
        <f t="shared" si="6"/>
        <v>351</v>
      </c>
      <c r="H129" s="62"/>
      <c r="I129" s="31">
        <v>336</v>
      </c>
    </row>
    <row r="130" spans="1:9" ht="36">
      <c r="A130" s="21">
        <v>426711</v>
      </c>
      <c r="B130" s="21" t="s">
        <v>138</v>
      </c>
      <c r="C130" s="31">
        <v>2451</v>
      </c>
      <c r="D130" s="18"/>
      <c r="E130" s="31">
        <f t="shared" si="6"/>
        <v>2451</v>
      </c>
      <c r="F130" s="62"/>
      <c r="G130" s="31">
        <f t="shared" si="6"/>
        <v>2451</v>
      </c>
      <c r="H130" s="62"/>
      <c r="I130" s="31">
        <v>3352</v>
      </c>
    </row>
    <row r="131" spans="1:9" ht="36">
      <c r="A131" s="21">
        <v>4267111</v>
      </c>
      <c r="B131" s="21" t="s">
        <v>139</v>
      </c>
      <c r="C131" s="31">
        <v>2566</v>
      </c>
      <c r="D131" s="18"/>
      <c r="E131" s="31">
        <f t="shared" si="6"/>
        <v>2566</v>
      </c>
      <c r="F131" s="62"/>
      <c r="G131" s="31">
        <f t="shared" si="6"/>
        <v>2566</v>
      </c>
      <c r="H131" s="62"/>
      <c r="I131" s="31">
        <v>2136</v>
      </c>
    </row>
    <row r="132" spans="1:9" ht="18">
      <c r="A132" s="21">
        <v>4267112</v>
      </c>
      <c r="B132" s="21" t="s">
        <v>82</v>
      </c>
      <c r="C132" s="31">
        <v>1200</v>
      </c>
      <c r="D132" s="18"/>
      <c r="E132" s="31">
        <f t="shared" si="6"/>
        <v>1200</v>
      </c>
      <c r="F132" s="62"/>
      <c r="G132" s="31">
        <f t="shared" si="6"/>
        <v>1200</v>
      </c>
      <c r="H132" s="62"/>
      <c r="I132" s="31">
        <v>600</v>
      </c>
    </row>
    <row r="133" spans="1:9" ht="18">
      <c r="A133" s="21">
        <v>426721</v>
      </c>
      <c r="B133" s="23" t="s">
        <v>117</v>
      </c>
      <c r="C133" s="31">
        <v>23584</v>
      </c>
      <c r="D133" s="18"/>
      <c r="E133" s="31">
        <f t="shared" si="6"/>
        <v>23584</v>
      </c>
      <c r="F133" s="56">
        <v>1000</v>
      </c>
      <c r="G133" s="31">
        <f t="shared" si="6"/>
        <v>24584</v>
      </c>
      <c r="H133" s="56"/>
      <c r="I133" s="31">
        <v>30248</v>
      </c>
    </row>
    <row r="134" spans="1:9" ht="18">
      <c r="A134" s="21">
        <v>426741</v>
      </c>
      <c r="B134" s="23" t="s">
        <v>118</v>
      </c>
      <c r="C134" s="31">
        <v>14777</v>
      </c>
      <c r="D134" s="18"/>
      <c r="E134" s="31">
        <f t="shared" si="6"/>
        <v>14777</v>
      </c>
      <c r="F134" s="62"/>
      <c r="G134" s="31">
        <f t="shared" si="6"/>
        <v>14777</v>
      </c>
      <c r="H134" s="62"/>
      <c r="I134" s="31">
        <v>21506</v>
      </c>
    </row>
    <row r="135" spans="1:9" s="38" customFormat="1" ht="36">
      <c r="A135" s="21">
        <v>426751</v>
      </c>
      <c r="B135" s="23" t="s">
        <v>204</v>
      </c>
      <c r="C135" s="31">
        <v>1331552</v>
      </c>
      <c r="D135" s="18"/>
      <c r="E135" s="31">
        <f>C135+D135</f>
        <v>1331552</v>
      </c>
      <c r="F135" s="62"/>
      <c r="G135" s="31">
        <f>E135+F135</f>
        <v>1331552</v>
      </c>
      <c r="H135" s="62"/>
      <c r="I135" s="31">
        <v>2337439</v>
      </c>
    </row>
    <row r="136" spans="1:9" s="38" customFormat="1" ht="18">
      <c r="A136" s="21">
        <v>4267511</v>
      </c>
      <c r="B136" s="23" t="s">
        <v>155</v>
      </c>
      <c r="C136" s="31">
        <v>24</v>
      </c>
      <c r="D136" s="18"/>
      <c r="E136" s="31">
        <f t="shared" si="6"/>
        <v>24</v>
      </c>
      <c r="F136" s="62"/>
      <c r="G136" s="31">
        <f t="shared" si="6"/>
        <v>24</v>
      </c>
      <c r="H136" s="62"/>
      <c r="I136" s="31">
        <v>30</v>
      </c>
    </row>
    <row r="137" spans="1:9" ht="90">
      <c r="A137" s="21">
        <v>426791</v>
      </c>
      <c r="B137" s="23" t="s">
        <v>140</v>
      </c>
      <c r="C137" s="31">
        <v>3051</v>
      </c>
      <c r="D137" s="18"/>
      <c r="E137" s="31">
        <f t="shared" si="6"/>
        <v>3051</v>
      </c>
      <c r="F137" s="62"/>
      <c r="G137" s="31">
        <f t="shared" si="6"/>
        <v>3051</v>
      </c>
      <c r="H137" s="62"/>
      <c r="I137" s="31">
        <v>2709</v>
      </c>
    </row>
    <row r="138" spans="1:9" ht="18">
      <c r="A138" s="21">
        <v>4267911</v>
      </c>
      <c r="B138" s="21" t="s">
        <v>141</v>
      </c>
      <c r="C138" s="31">
        <v>2330</v>
      </c>
      <c r="D138" s="18"/>
      <c r="E138" s="31">
        <f t="shared" si="6"/>
        <v>2330</v>
      </c>
      <c r="F138" s="62"/>
      <c r="G138" s="31">
        <f t="shared" si="6"/>
        <v>2330</v>
      </c>
      <c r="H138" s="62"/>
      <c r="I138" s="31">
        <v>2660</v>
      </c>
    </row>
    <row r="139" spans="1:9" ht="18">
      <c r="A139" s="21">
        <v>4267912</v>
      </c>
      <c r="B139" s="21" t="s">
        <v>142</v>
      </c>
      <c r="C139" s="31">
        <v>960</v>
      </c>
      <c r="D139" s="18"/>
      <c r="E139" s="31">
        <f t="shared" si="6"/>
        <v>960</v>
      </c>
      <c r="F139" s="62"/>
      <c r="G139" s="31">
        <f t="shared" si="6"/>
        <v>960</v>
      </c>
      <c r="H139" s="62"/>
      <c r="I139" s="31">
        <v>960</v>
      </c>
    </row>
    <row r="140" spans="1:9" ht="18">
      <c r="A140" s="21">
        <v>4267913</v>
      </c>
      <c r="B140" s="21" t="s">
        <v>131</v>
      </c>
      <c r="C140" s="31">
        <v>720</v>
      </c>
      <c r="D140" s="18"/>
      <c r="E140" s="31">
        <f t="shared" si="6"/>
        <v>720</v>
      </c>
      <c r="F140" s="62"/>
      <c r="G140" s="31">
        <f t="shared" si="6"/>
        <v>720</v>
      </c>
      <c r="H140" s="62"/>
      <c r="I140" s="31">
        <v>520</v>
      </c>
    </row>
    <row r="141" spans="1:9" ht="18">
      <c r="A141" s="21">
        <v>4267914</v>
      </c>
      <c r="B141" s="21" t="s">
        <v>83</v>
      </c>
      <c r="C141" s="31">
        <v>1258</v>
      </c>
      <c r="D141" s="18"/>
      <c r="E141" s="31">
        <f t="shared" si="6"/>
        <v>1258</v>
      </c>
      <c r="F141" s="62"/>
      <c r="G141" s="31">
        <f t="shared" si="6"/>
        <v>1258</v>
      </c>
      <c r="H141" s="62"/>
      <c r="I141" s="31">
        <v>1238</v>
      </c>
    </row>
    <row r="142" spans="1:9" ht="36">
      <c r="A142" s="21">
        <v>4267915</v>
      </c>
      <c r="B142" s="21" t="s">
        <v>143</v>
      </c>
      <c r="C142" s="31">
        <v>480</v>
      </c>
      <c r="D142" s="18"/>
      <c r="E142" s="31">
        <f t="shared" si="6"/>
        <v>480</v>
      </c>
      <c r="F142" s="62"/>
      <c r="G142" s="31">
        <f t="shared" si="6"/>
        <v>480</v>
      </c>
      <c r="H142" s="62"/>
      <c r="I142" s="31">
        <v>674</v>
      </c>
    </row>
    <row r="143" spans="1:9" ht="18">
      <c r="A143" s="21">
        <v>4267916</v>
      </c>
      <c r="B143" s="21" t="s">
        <v>144</v>
      </c>
      <c r="C143" s="31">
        <v>4942</v>
      </c>
      <c r="D143" s="18"/>
      <c r="E143" s="31">
        <f t="shared" si="6"/>
        <v>4942</v>
      </c>
      <c r="F143" s="62"/>
      <c r="G143" s="31">
        <f t="shared" si="6"/>
        <v>4942</v>
      </c>
      <c r="H143" s="62"/>
      <c r="I143" s="31">
        <v>5444</v>
      </c>
    </row>
    <row r="144" spans="1:9" ht="18">
      <c r="A144" s="21">
        <v>4267917</v>
      </c>
      <c r="B144" s="21" t="s">
        <v>145</v>
      </c>
      <c r="C144" s="31">
        <v>6235</v>
      </c>
      <c r="D144" s="18"/>
      <c r="E144" s="31">
        <f t="shared" si="6"/>
        <v>6235</v>
      </c>
      <c r="F144" s="62"/>
      <c r="G144" s="31">
        <f t="shared" si="6"/>
        <v>6235</v>
      </c>
      <c r="H144" s="62"/>
      <c r="I144" s="31">
        <v>8046</v>
      </c>
    </row>
    <row r="145" spans="1:9" ht="18">
      <c r="A145" s="21">
        <v>426811</v>
      </c>
      <c r="B145" s="21" t="s">
        <v>180</v>
      </c>
      <c r="C145" s="31">
        <v>1057</v>
      </c>
      <c r="D145" s="18"/>
      <c r="E145" s="31">
        <f t="shared" si="6"/>
        <v>1057</v>
      </c>
      <c r="F145" s="62"/>
      <c r="G145" s="31">
        <f t="shared" si="6"/>
        <v>1057</v>
      </c>
      <c r="H145" s="62"/>
      <c r="I145" s="31">
        <v>1305</v>
      </c>
    </row>
    <row r="146" spans="1:9" ht="36">
      <c r="A146" s="21">
        <v>426812</v>
      </c>
      <c r="B146" s="23" t="s">
        <v>121</v>
      </c>
      <c r="C146" s="31">
        <v>180</v>
      </c>
      <c r="D146" s="18"/>
      <c r="E146" s="31">
        <f t="shared" si="6"/>
        <v>180</v>
      </c>
      <c r="F146" s="62"/>
      <c r="G146" s="31">
        <f t="shared" si="6"/>
        <v>180</v>
      </c>
      <c r="H146" s="62"/>
      <c r="I146" s="31">
        <v>200</v>
      </c>
    </row>
    <row r="147" spans="1:9" ht="18">
      <c r="A147" s="21">
        <v>426819</v>
      </c>
      <c r="B147" s="23" t="s">
        <v>147</v>
      </c>
      <c r="C147" s="31">
        <v>180</v>
      </c>
      <c r="D147" s="18"/>
      <c r="E147" s="31">
        <f t="shared" si="6"/>
        <v>180</v>
      </c>
      <c r="F147" s="62"/>
      <c r="G147" s="31">
        <f t="shared" si="6"/>
        <v>180</v>
      </c>
      <c r="H147" s="62"/>
      <c r="I147" s="31">
        <v>203</v>
      </c>
    </row>
    <row r="148" spans="1:9" ht="36">
      <c r="A148" s="21">
        <v>426821</v>
      </c>
      <c r="B148" s="25" t="s">
        <v>181</v>
      </c>
      <c r="C148" s="31">
        <v>761</v>
      </c>
      <c r="D148" s="18"/>
      <c r="E148" s="31">
        <f t="shared" si="6"/>
        <v>761</v>
      </c>
      <c r="F148" s="62"/>
      <c r="G148" s="31">
        <f t="shared" si="6"/>
        <v>761</v>
      </c>
      <c r="H148" s="62"/>
      <c r="I148" s="31">
        <v>802</v>
      </c>
    </row>
    <row r="149" spans="1:9" ht="36">
      <c r="A149" s="21">
        <v>426822</v>
      </c>
      <c r="B149" s="25" t="s">
        <v>146</v>
      </c>
      <c r="C149" s="31">
        <v>1213</v>
      </c>
      <c r="D149" s="18"/>
      <c r="E149" s="31">
        <f t="shared" si="6"/>
        <v>1213</v>
      </c>
      <c r="F149" s="62"/>
      <c r="G149" s="31">
        <f t="shared" si="6"/>
        <v>1213</v>
      </c>
      <c r="H149" s="62"/>
      <c r="I149" s="31">
        <v>1590</v>
      </c>
    </row>
    <row r="150" spans="1:9" ht="36">
      <c r="A150" s="21">
        <v>426829</v>
      </c>
      <c r="B150" s="25" t="s">
        <v>214</v>
      </c>
      <c r="C150" s="31">
        <v>99.6</v>
      </c>
      <c r="D150" s="18"/>
      <c r="E150" s="31">
        <v>99.6</v>
      </c>
      <c r="F150" s="62"/>
      <c r="G150" s="31">
        <v>99.6</v>
      </c>
      <c r="H150" s="62"/>
      <c r="I150" s="31">
        <v>100</v>
      </c>
    </row>
    <row r="151" spans="1:9" ht="54">
      <c r="A151" s="21">
        <v>426911</v>
      </c>
      <c r="B151" s="21" t="s">
        <v>188</v>
      </c>
      <c r="C151" s="31">
        <v>478</v>
      </c>
      <c r="D151" s="18"/>
      <c r="E151" s="31">
        <f t="shared" si="6"/>
        <v>478</v>
      </c>
      <c r="F151" s="62"/>
      <c r="G151" s="31">
        <f t="shared" si="6"/>
        <v>478</v>
      </c>
      <c r="H151" s="62"/>
      <c r="I151" s="31">
        <v>416</v>
      </c>
    </row>
    <row r="152" spans="1:9" ht="36">
      <c r="A152" s="21">
        <v>426912</v>
      </c>
      <c r="B152" s="23" t="s">
        <v>119</v>
      </c>
      <c r="C152" s="31">
        <v>390</v>
      </c>
      <c r="D152" s="18"/>
      <c r="E152" s="31">
        <f t="shared" si="6"/>
        <v>390</v>
      </c>
      <c r="F152" s="62"/>
      <c r="G152" s="31">
        <f t="shared" si="6"/>
        <v>390</v>
      </c>
      <c r="H152" s="62"/>
      <c r="I152" s="31">
        <v>466</v>
      </c>
    </row>
    <row r="153" spans="1:9" ht="18">
      <c r="A153" s="21">
        <v>426913</v>
      </c>
      <c r="B153" s="23" t="s">
        <v>122</v>
      </c>
      <c r="C153" s="31">
        <v>390</v>
      </c>
      <c r="D153" s="18"/>
      <c r="E153" s="31">
        <f t="shared" si="6"/>
        <v>390</v>
      </c>
      <c r="F153" s="62"/>
      <c r="G153" s="31">
        <f t="shared" si="6"/>
        <v>390</v>
      </c>
      <c r="H153" s="62"/>
      <c r="I153" s="31">
        <v>350</v>
      </c>
    </row>
    <row r="154" spans="1:9" ht="18">
      <c r="A154" s="21">
        <v>426914</v>
      </c>
      <c r="B154" s="23" t="s">
        <v>120</v>
      </c>
      <c r="C154" s="31">
        <v>72</v>
      </c>
      <c r="D154" s="18"/>
      <c r="E154" s="31">
        <f t="shared" si="6"/>
        <v>72</v>
      </c>
      <c r="F154" s="62"/>
      <c r="G154" s="31">
        <f t="shared" si="6"/>
        <v>72</v>
      </c>
      <c r="H154" s="62"/>
      <c r="I154" s="31">
        <v>70</v>
      </c>
    </row>
    <row r="155" spans="1:9" ht="18">
      <c r="A155" s="21">
        <v>426915</v>
      </c>
      <c r="B155" s="23" t="s">
        <v>189</v>
      </c>
      <c r="C155" s="31">
        <v>390</v>
      </c>
      <c r="D155" s="18"/>
      <c r="E155" s="31">
        <f t="shared" si="6"/>
        <v>390</v>
      </c>
      <c r="F155" s="62"/>
      <c r="G155" s="31">
        <f t="shared" si="6"/>
        <v>390</v>
      </c>
      <c r="H155" s="62"/>
      <c r="I155" s="31">
        <v>400</v>
      </c>
    </row>
    <row r="156" spans="1:9" ht="36">
      <c r="A156" s="21">
        <v>426919</v>
      </c>
      <c r="B156" s="23" t="s">
        <v>148</v>
      </c>
      <c r="C156" s="31">
        <v>1289</v>
      </c>
      <c r="D156" s="18"/>
      <c r="E156" s="31">
        <f t="shared" si="6"/>
        <v>1289</v>
      </c>
      <c r="F156" s="62"/>
      <c r="G156" s="31">
        <f t="shared" si="6"/>
        <v>1289</v>
      </c>
      <c r="H156" s="62"/>
      <c r="I156" s="31">
        <v>1317</v>
      </c>
    </row>
    <row r="157" spans="1:9" ht="18">
      <c r="A157" s="24">
        <v>44</v>
      </c>
      <c r="B157" s="20" t="s">
        <v>84</v>
      </c>
      <c r="C157" s="35">
        <v>400</v>
      </c>
      <c r="D157" s="18"/>
      <c r="E157" s="35">
        <f>E158</f>
        <v>400</v>
      </c>
      <c r="F157" s="62"/>
      <c r="G157" s="35">
        <f>G158</f>
        <v>400</v>
      </c>
      <c r="H157" s="62"/>
      <c r="I157" s="35">
        <f>I158</f>
        <v>550</v>
      </c>
    </row>
    <row r="158" spans="1:9" ht="18">
      <c r="A158" s="24">
        <v>444</v>
      </c>
      <c r="B158" s="20" t="s">
        <v>85</v>
      </c>
      <c r="C158" s="35">
        <v>400</v>
      </c>
      <c r="D158" s="18"/>
      <c r="E158" s="35">
        <f>E159+E160</f>
        <v>400</v>
      </c>
      <c r="F158" s="62"/>
      <c r="G158" s="35">
        <f>G159+G160</f>
        <v>400</v>
      </c>
      <c r="H158" s="62"/>
      <c r="I158" s="35">
        <f>I159+I160</f>
        <v>550</v>
      </c>
    </row>
    <row r="159" spans="1:9" ht="18">
      <c r="A159" s="23">
        <v>444111</v>
      </c>
      <c r="B159" s="21" t="s">
        <v>86</v>
      </c>
      <c r="C159" s="31">
        <v>100</v>
      </c>
      <c r="D159" s="18"/>
      <c r="E159" s="31">
        <f>C159+D159</f>
        <v>100</v>
      </c>
      <c r="F159" s="62"/>
      <c r="G159" s="31">
        <f>E159+F159</f>
        <v>100</v>
      </c>
      <c r="H159" s="62"/>
      <c r="I159" s="31">
        <v>100</v>
      </c>
    </row>
    <row r="160" spans="1:9" ht="18">
      <c r="A160" s="23">
        <v>444211</v>
      </c>
      <c r="B160" s="21" t="s">
        <v>87</v>
      </c>
      <c r="C160" s="31">
        <v>300</v>
      </c>
      <c r="D160" s="18"/>
      <c r="E160" s="31">
        <f>C160+D160</f>
        <v>300</v>
      </c>
      <c r="F160" s="62"/>
      <c r="G160" s="31">
        <f>E160+F160</f>
        <v>300</v>
      </c>
      <c r="H160" s="62"/>
      <c r="I160" s="31">
        <v>450</v>
      </c>
    </row>
    <row r="161" spans="1:9" ht="18">
      <c r="A161" s="24">
        <v>48</v>
      </c>
      <c r="B161" s="20" t="s">
        <v>88</v>
      </c>
      <c r="C161" s="34">
        <v>2745</v>
      </c>
      <c r="D161" s="18"/>
      <c r="E161" s="34">
        <f>E162+E169</f>
        <v>2745</v>
      </c>
      <c r="F161" s="62"/>
      <c r="G161" s="34">
        <f>G162+G169</f>
        <v>2745</v>
      </c>
      <c r="H161" s="62"/>
      <c r="I161" s="34">
        <f>I162+I169</f>
        <v>3000</v>
      </c>
    </row>
    <row r="162" spans="1:9" ht="36">
      <c r="A162" s="20">
        <v>482</v>
      </c>
      <c r="B162" s="20" t="s">
        <v>206</v>
      </c>
      <c r="C162" s="34">
        <v>1400</v>
      </c>
      <c r="D162" s="18"/>
      <c r="E162" s="34">
        <f>SUM(E163:E168)</f>
        <v>1400</v>
      </c>
      <c r="F162" s="62"/>
      <c r="G162" s="34">
        <f>SUM(G163:G168)</f>
        <v>1400</v>
      </c>
      <c r="H162" s="62"/>
      <c r="I162" s="34">
        <f>I163+I164+I165+I166+I167+I168</f>
        <v>1500</v>
      </c>
    </row>
    <row r="163" spans="1:9" ht="18">
      <c r="A163" s="23">
        <v>482141</v>
      </c>
      <c r="B163" s="21" t="s">
        <v>89</v>
      </c>
      <c r="C163" s="31">
        <v>200</v>
      </c>
      <c r="D163" s="18"/>
      <c r="E163" s="31">
        <f aca="true" t="shared" si="7" ref="E163:G168">C163+D163</f>
        <v>200</v>
      </c>
      <c r="F163" s="62"/>
      <c r="G163" s="31">
        <f t="shared" si="7"/>
        <v>200</v>
      </c>
      <c r="H163" s="62"/>
      <c r="I163" s="31">
        <v>100</v>
      </c>
    </row>
    <row r="164" spans="1:9" ht="18">
      <c r="A164" s="23">
        <v>482211</v>
      </c>
      <c r="B164" s="21" t="s">
        <v>90</v>
      </c>
      <c r="C164" s="31">
        <v>150</v>
      </c>
      <c r="D164" s="18"/>
      <c r="E164" s="31">
        <f t="shared" si="7"/>
        <v>150</v>
      </c>
      <c r="F164" s="62"/>
      <c r="G164" s="31">
        <f t="shared" si="7"/>
        <v>150</v>
      </c>
      <c r="H164" s="62"/>
      <c r="I164" s="31">
        <v>150</v>
      </c>
    </row>
    <row r="165" spans="1:9" ht="18">
      <c r="A165" s="23">
        <v>482241</v>
      </c>
      <c r="B165" s="21" t="s">
        <v>91</v>
      </c>
      <c r="C165" s="31">
        <v>100</v>
      </c>
      <c r="D165" s="18"/>
      <c r="E165" s="31">
        <f t="shared" si="7"/>
        <v>100</v>
      </c>
      <c r="F165" s="62"/>
      <c r="G165" s="31">
        <f t="shared" si="7"/>
        <v>100</v>
      </c>
      <c r="H165" s="62"/>
      <c r="I165" s="31">
        <v>100</v>
      </c>
    </row>
    <row r="166" spans="1:9" ht="18">
      <c r="A166" s="21">
        <v>482251</v>
      </c>
      <c r="B166" s="21" t="s">
        <v>92</v>
      </c>
      <c r="C166" s="31">
        <v>500</v>
      </c>
      <c r="D166" s="18"/>
      <c r="E166" s="31">
        <f t="shared" si="7"/>
        <v>500</v>
      </c>
      <c r="F166" s="62"/>
      <c r="G166" s="31">
        <f t="shared" si="7"/>
        <v>500</v>
      </c>
      <c r="H166" s="62"/>
      <c r="I166" s="31">
        <v>600</v>
      </c>
    </row>
    <row r="167" spans="1:9" ht="18">
      <c r="A167" s="21">
        <v>482294</v>
      </c>
      <c r="B167" s="21" t="s">
        <v>93</v>
      </c>
      <c r="C167" s="31">
        <v>400</v>
      </c>
      <c r="D167" s="18"/>
      <c r="E167" s="31">
        <f t="shared" si="7"/>
        <v>400</v>
      </c>
      <c r="F167" s="62"/>
      <c r="G167" s="31">
        <f t="shared" si="7"/>
        <v>400</v>
      </c>
      <c r="H167" s="62"/>
      <c r="I167" s="31">
        <v>500</v>
      </c>
    </row>
    <row r="168" spans="1:9" ht="18">
      <c r="A168" s="21">
        <v>482341</v>
      </c>
      <c r="B168" s="21" t="s">
        <v>94</v>
      </c>
      <c r="C168" s="31">
        <v>50</v>
      </c>
      <c r="D168" s="18"/>
      <c r="E168" s="31">
        <f t="shared" si="7"/>
        <v>50</v>
      </c>
      <c r="F168" s="62"/>
      <c r="G168" s="31">
        <f t="shared" si="7"/>
        <v>50</v>
      </c>
      <c r="H168" s="62"/>
      <c r="I168" s="31">
        <v>50</v>
      </c>
    </row>
    <row r="169" spans="1:9" ht="36">
      <c r="A169" s="24">
        <v>483</v>
      </c>
      <c r="B169" s="24" t="s">
        <v>125</v>
      </c>
      <c r="C169" s="34">
        <v>1345</v>
      </c>
      <c r="D169" s="18"/>
      <c r="E169" s="34">
        <f>E170+E171+E172</f>
        <v>1345</v>
      </c>
      <c r="F169" s="62"/>
      <c r="G169" s="34">
        <f>G170+G171+G172</f>
        <v>1345</v>
      </c>
      <c r="H169" s="62"/>
      <c r="I169" s="34">
        <f>I170+I171+I172</f>
        <v>1500</v>
      </c>
    </row>
    <row r="170" spans="1:9" ht="18">
      <c r="A170" s="21">
        <v>483111</v>
      </c>
      <c r="B170" s="21" t="s">
        <v>95</v>
      </c>
      <c r="C170" s="31">
        <v>100</v>
      </c>
      <c r="D170" s="18"/>
      <c r="E170" s="31">
        <f>C170+D170</f>
        <v>100</v>
      </c>
      <c r="F170" s="62"/>
      <c r="G170" s="31">
        <f>E170+F170</f>
        <v>100</v>
      </c>
      <c r="H170" s="62"/>
      <c r="I170" s="31">
        <v>100</v>
      </c>
    </row>
    <row r="171" spans="1:9" ht="18">
      <c r="A171" s="21">
        <v>483112</v>
      </c>
      <c r="B171" s="21" t="s">
        <v>110</v>
      </c>
      <c r="C171" s="31">
        <v>300</v>
      </c>
      <c r="D171" s="18"/>
      <c r="E171" s="31">
        <f>C171+D171</f>
        <v>300</v>
      </c>
      <c r="F171" s="62"/>
      <c r="G171" s="31">
        <f>E171+F171</f>
        <v>300</v>
      </c>
      <c r="H171" s="62"/>
      <c r="I171" s="31">
        <v>400</v>
      </c>
    </row>
    <row r="172" spans="1:9" ht="18">
      <c r="A172" s="21">
        <v>483113</v>
      </c>
      <c r="B172" s="21" t="s">
        <v>205</v>
      </c>
      <c r="C172" s="31">
        <v>945</v>
      </c>
      <c r="D172" s="18"/>
      <c r="E172" s="31">
        <f>C172+D172</f>
        <v>945</v>
      </c>
      <c r="F172" s="62"/>
      <c r="G172" s="31">
        <f>E172+F172</f>
        <v>945</v>
      </c>
      <c r="H172" s="62"/>
      <c r="I172" s="31">
        <v>1000</v>
      </c>
    </row>
    <row r="173" spans="1:9" ht="18">
      <c r="A173" s="20">
        <v>5</v>
      </c>
      <c r="B173" s="20" t="s">
        <v>96</v>
      </c>
      <c r="C173" s="35">
        <v>5339</v>
      </c>
      <c r="D173" s="18"/>
      <c r="E173" s="35">
        <f>E174</f>
        <v>5309</v>
      </c>
      <c r="F173" s="62"/>
      <c r="G173" s="35">
        <f>G174</f>
        <v>6709</v>
      </c>
      <c r="H173" s="62"/>
      <c r="I173" s="35">
        <f>I175+I189</f>
        <v>9224</v>
      </c>
    </row>
    <row r="174" spans="1:9" ht="18">
      <c r="A174" s="20">
        <v>51</v>
      </c>
      <c r="B174" s="20" t="s">
        <v>97</v>
      </c>
      <c r="C174" s="35">
        <v>5339</v>
      </c>
      <c r="D174" s="18"/>
      <c r="E174" s="35">
        <f>E175+E189</f>
        <v>5309</v>
      </c>
      <c r="F174" s="62"/>
      <c r="G174" s="35">
        <f>G175+G189</f>
        <v>6709</v>
      </c>
      <c r="H174" s="62"/>
      <c r="I174" s="35">
        <f>I175+I189</f>
        <v>9224</v>
      </c>
    </row>
    <row r="175" spans="1:9" ht="18">
      <c r="A175" s="20">
        <v>512</v>
      </c>
      <c r="B175" s="20" t="s">
        <v>98</v>
      </c>
      <c r="C175" s="35">
        <v>5039</v>
      </c>
      <c r="D175" s="18"/>
      <c r="E175" s="35">
        <f>SUM(E176:E188)</f>
        <v>5009</v>
      </c>
      <c r="F175" s="62"/>
      <c r="G175" s="35">
        <f>SUM(G176:G188)</f>
        <v>6409</v>
      </c>
      <c r="H175" s="62"/>
      <c r="I175" s="35">
        <f>I176+I177+I178+I179+I180+I181+I182+I183+I184+I185+I186+I187+I188</f>
        <v>8724</v>
      </c>
    </row>
    <row r="176" spans="1:9" ht="18">
      <c r="A176" s="21">
        <v>512211</v>
      </c>
      <c r="B176" s="21" t="s">
        <v>99</v>
      </c>
      <c r="C176" s="31">
        <v>264</v>
      </c>
      <c r="D176" s="18"/>
      <c r="E176" s="31">
        <f aca="true" t="shared" si="8" ref="E176:G188">C176+D176</f>
        <v>264</v>
      </c>
      <c r="F176" s="62"/>
      <c r="G176" s="31">
        <f t="shared" si="8"/>
        <v>264</v>
      </c>
      <c r="H176" s="62"/>
      <c r="I176" s="31">
        <v>250</v>
      </c>
    </row>
    <row r="177" spans="1:9" ht="18">
      <c r="A177" s="21">
        <v>512212</v>
      </c>
      <c r="B177" s="21" t="s">
        <v>161</v>
      </c>
      <c r="C177" s="31">
        <v>252</v>
      </c>
      <c r="D177" s="18"/>
      <c r="E177" s="31">
        <f t="shared" si="8"/>
        <v>252</v>
      </c>
      <c r="F177" s="62"/>
      <c r="G177" s="31">
        <f t="shared" si="8"/>
        <v>252</v>
      </c>
      <c r="H177" s="62"/>
      <c r="I177" s="31">
        <v>260</v>
      </c>
    </row>
    <row r="178" spans="1:9" ht="18">
      <c r="A178" s="21">
        <v>512221</v>
      </c>
      <c r="B178" s="21" t="s">
        <v>100</v>
      </c>
      <c r="C178" s="31">
        <v>1020</v>
      </c>
      <c r="D178" s="18"/>
      <c r="E178" s="31">
        <f t="shared" si="8"/>
        <v>1020</v>
      </c>
      <c r="F178" s="62"/>
      <c r="G178" s="31">
        <f t="shared" si="8"/>
        <v>1020</v>
      </c>
      <c r="H178" s="62"/>
      <c r="I178" s="31">
        <v>2000</v>
      </c>
    </row>
    <row r="179" spans="1:9" ht="18">
      <c r="A179" s="21">
        <v>512222</v>
      </c>
      <c r="B179" s="21" t="s">
        <v>101</v>
      </c>
      <c r="C179" s="31">
        <v>510</v>
      </c>
      <c r="D179" s="18"/>
      <c r="E179" s="31">
        <f t="shared" si="8"/>
        <v>510</v>
      </c>
      <c r="F179" s="62"/>
      <c r="G179" s="31">
        <f t="shared" si="8"/>
        <v>510</v>
      </c>
      <c r="H179" s="62"/>
      <c r="I179" s="31">
        <v>490</v>
      </c>
    </row>
    <row r="180" spans="1:9" ht="36">
      <c r="A180" s="21">
        <v>512231</v>
      </c>
      <c r="B180" s="21" t="s">
        <v>102</v>
      </c>
      <c r="C180" s="31">
        <v>480</v>
      </c>
      <c r="D180" s="18"/>
      <c r="E180" s="31">
        <f t="shared" si="8"/>
        <v>480</v>
      </c>
      <c r="F180" s="62"/>
      <c r="G180" s="31">
        <f t="shared" si="8"/>
        <v>480</v>
      </c>
      <c r="H180" s="62"/>
      <c r="I180" s="31">
        <v>480</v>
      </c>
    </row>
    <row r="181" spans="1:9" ht="18">
      <c r="A181" s="21">
        <v>512232</v>
      </c>
      <c r="B181" s="21" t="s">
        <v>103</v>
      </c>
      <c r="C181" s="31">
        <v>48</v>
      </c>
      <c r="D181" s="18"/>
      <c r="E181" s="31">
        <f t="shared" si="8"/>
        <v>48</v>
      </c>
      <c r="F181" s="62"/>
      <c r="G181" s="31">
        <f t="shared" si="8"/>
        <v>48</v>
      </c>
      <c r="H181" s="62"/>
      <c r="I181" s="31">
        <v>50</v>
      </c>
    </row>
    <row r="182" spans="1:9" ht="18">
      <c r="A182" s="21">
        <v>512251</v>
      </c>
      <c r="B182" s="21" t="s">
        <v>104</v>
      </c>
      <c r="C182" s="31">
        <v>204</v>
      </c>
      <c r="D182" s="18"/>
      <c r="E182" s="31">
        <f t="shared" si="8"/>
        <v>204</v>
      </c>
      <c r="F182" s="62"/>
      <c r="G182" s="31">
        <f t="shared" si="8"/>
        <v>204</v>
      </c>
      <c r="H182" s="62"/>
      <c r="I182" s="31">
        <v>200</v>
      </c>
    </row>
    <row r="183" spans="1:9" ht="18">
      <c r="A183" s="21">
        <v>5122511</v>
      </c>
      <c r="B183" s="22" t="s">
        <v>160</v>
      </c>
      <c r="C183" s="31">
        <v>480</v>
      </c>
      <c r="D183" s="18"/>
      <c r="E183" s="31">
        <f t="shared" si="8"/>
        <v>480</v>
      </c>
      <c r="F183" s="62"/>
      <c r="G183" s="31">
        <f t="shared" si="8"/>
        <v>480</v>
      </c>
      <c r="H183" s="62"/>
      <c r="I183" s="31">
        <v>632</v>
      </c>
    </row>
    <row r="184" spans="1:9" ht="18">
      <c r="A184" s="21">
        <v>512411</v>
      </c>
      <c r="B184" s="22" t="s">
        <v>149</v>
      </c>
      <c r="C184" s="31">
        <v>480</v>
      </c>
      <c r="D184" s="18"/>
      <c r="E184" s="31">
        <f t="shared" si="8"/>
        <v>480</v>
      </c>
      <c r="F184" s="62"/>
      <c r="G184" s="31">
        <f t="shared" si="8"/>
        <v>480</v>
      </c>
      <c r="H184" s="62"/>
      <c r="I184" s="31">
        <v>490</v>
      </c>
    </row>
    <row r="185" spans="1:9" ht="18">
      <c r="A185" s="21">
        <v>512511</v>
      </c>
      <c r="B185" s="21" t="s">
        <v>105</v>
      </c>
      <c r="C185" s="31">
        <v>204</v>
      </c>
      <c r="D185" s="18"/>
      <c r="E185" s="31">
        <f t="shared" si="8"/>
        <v>204</v>
      </c>
      <c r="F185" s="62"/>
      <c r="G185" s="31">
        <f t="shared" si="8"/>
        <v>204</v>
      </c>
      <c r="H185" s="62"/>
      <c r="I185" s="31">
        <v>200</v>
      </c>
    </row>
    <row r="186" spans="1:9" ht="18">
      <c r="A186" s="21">
        <v>512521</v>
      </c>
      <c r="B186" s="21" t="s">
        <v>106</v>
      </c>
      <c r="C186" s="31">
        <v>300</v>
      </c>
      <c r="D186" s="18"/>
      <c r="E186" s="31">
        <f t="shared" si="8"/>
        <v>300</v>
      </c>
      <c r="F186" s="56">
        <v>1400</v>
      </c>
      <c r="G186" s="31">
        <f t="shared" si="8"/>
        <v>1700</v>
      </c>
      <c r="H186" s="56"/>
      <c r="I186" s="31">
        <v>3072</v>
      </c>
    </row>
    <row r="187" spans="1:9" ht="18">
      <c r="A187" s="21">
        <v>512531</v>
      </c>
      <c r="B187" s="23" t="s">
        <v>123</v>
      </c>
      <c r="C187" s="31">
        <v>360</v>
      </c>
      <c r="D187" s="18"/>
      <c r="E187" s="31">
        <f t="shared" si="8"/>
        <v>360</v>
      </c>
      <c r="F187" s="62"/>
      <c r="G187" s="31">
        <f t="shared" si="8"/>
        <v>360</v>
      </c>
      <c r="H187" s="62"/>
      <c r="I187" s="31">
        <v>300</v>
      </c>
    </row>
    <row r="188" spans="1:9" ht="18">
      <c r="A188" s="21">
        <v>512811</v>
      </c>
      <c r="B188" s="23" t="s">
        <v>159</v>
      </c>
      <c r="C188" s="31">
        <v>407</v>
      </c>
      <c r="D188" s="18"/>
      <c r="E188" s="31">
        <f t="shared" si="8"/>
        <v>407</v>
      </c>
      <c r="F188" s="62"/>
      <c r="G188" s="31">
        <f t="shared" si="8"/>
        <v>407</v>
      </c>
      <c r="H188" s="62"/>
      <c r="I188" s="31">
        <v>300</v>
      </c>
    </row>
    <row r="189" spans="1:9" ht="18">
      <c r="A189" s="20">
        <v>515</v>
      </c>
      <c r="B189" s="24" t="s">
        <v>172</v>
      </c>
      <c r="C189" s="35">
        <v>300</v>
      </c>
      <c r="D189" s="18"/>
      <c r="E189" s="35">
        <f>E190</f>
        <v>300</v>
      </c>
      <c r="F189" s="18"/>
      <c r="G189" s="35">
        <f>G190</f>
        <v>300</v>
      </c>
      <c r="H189" s="18"/>
      <c r="I189" s="35">
        <f>I190</f>
        <v>500</v>
      </c>
    </row>
    <row r="190" spans="1:9" ht="18">
      <c r="A190" s="17">
        <v>515111</v>
      </c>
      <c r="B190" s="17" t="s">
        <v>171</v>
      </c>
      <c r="C190" s="31">
        <v>300</v>
      </c>
      <c r="D190" s="18"/>
      <c r="E190" s="31">
        <f>C190+D190</f>
        <v>300</v>
      </c>
      <c r="F190" s="18"/>
      <c r="G190" s="31">
        <f>E190+F190</f>
        <v>300</v>
      </c>
      <c r="H190" s="18"/>
      <c r="I190" s="31">
        <v>500</v>
      </c>
    </row>
    <row r="191" spans="1:9" ht="18">
      <c r="A191" s="20"/>
      <c r="B191" s="26" t="s">
        <v>107</v>
      </c>
      <c r="C191" s="36">
        <v>1829155.0000000002</v>
      </c>
      <c r="D191" s="56">
        <f>D3</f>
        <v>6987</v>
      </c>
      <c r="E191" s="36">
        <f>E173+E3</f>
        <v>1835572.0000000002</v>
      </c>
      <c r="F191" s="56">
        <f>F3+F186</f>
        <v>2501</v>
      </c>
      <c r="G191" s="36">
        <f>G173+G3</f>
        <v>1838073.0000000002</v>
      </c>
      <c r="H191" s="56"/>
      <c r="I191" s="36">
        <f>I3+I173</f>
        <v>2827923</v>
      </c>
    </row>
    <row r="192" spans="4:8" ht="18">
      <c r="D192" s="27"/>
      <c r="E192" s="27"/>
      <c r="F192" s="27"/>
      <c r="G192" s="27"/>
      <c r="H192" s="27"/>
    </row>
    <row r="193" spans="1:11" ht="15.75">
      <c r="A193" s="52"/>
      <c r="B193" s="64"/>
      <c r="C193" s="51"/>
      <c r="D193" s="51"/>
      <c r="E193" s="65"/>
      <c r="F193" s="65"/>
      <c r="G193" s="65"/>
      <c r="H193" s="65"/>
      <c r="I193" s="84"/>
      <c r="J193" s="84"/>
      <c r="K193" s="71"/>
    </row>
    <row r="194" spans="1:11" ht="15">
      <c r="A194" s="50"/>
      <c r="B194" s="51"/>
      <c r="C194" s="51"/>
      <c r="D194" s="51"/>
      <c r="E194" s="60"/>
      <c r="F194" s="60"/>
      <c r="G194" s="51"/>
      <c r="H194" s="60"/>
      <c r="I194" s="84"/>
      <c r="J194" s="84"/>
      <c r="K194" s="71"/>
    </row>
    <row r="195" spans="1:11" ht="15.75">
      <c r="A195" s="52"/>
      <c r="B195" s="64"/>
      <c r="C195" s="51"/>
      <c r="D195" s="51"/>
      <c r="E195" s="60"/>
      <c r="F195" s="60"/>
      <c r="G195" s="60"/>
      <c r="H195" s="60"/>
      <c r="I195" s="77"/>
      <c r="K195" s="71"/>
    </row>
    <row r="196" spans="1:13" ht="16.5" customHeight="1">
      <c r="A196" s="52"/>
      <c r="B196" s="52"/>
      <c r="C196" s="51"/>
      <c r="D196" s="51"/>
      <c r="E196" s="51"/>
      <c r="F196" s="51"/>
      <c r="G196" s="51"/>
      <c r="H196" s="51"/>
      <c r="I196" s="85"/>
      <c r="J196" s="85"/>
      <c r="K196" s="80"/>
      <c r="L196" s="80"/>
      <c r="M196" s="80"/>
    </row>
    <row r="197" spans="1:11" ht="15.75">
      <c r="A197" s="81"/>
      <c r="B197" s="82"/>
      <c r="C197" s="82"/>
      <c r="D197" s="51"/>
      <c r="E197" s="51"/>
      <c r="F197" s="51"/>
      <c r="G197" s="51"/>
      <c r="H197" s="51"/>
      <c r="I197" s="77"/>
      <c r="K197" s="71"/>
    </row>
    <row r="198" spans="1:11" ht="15.75">
      <c r="A198" s="81"/>
      <c r="B198" s="82"/>
      <c r="C198" s="82"/>
      <c r="D198" s="51"/>
      <c r="E198" s="51"/>
      <c r="F198" s="51"/>
      <c r="G198" s="51"/>
      <c r="H198" s="51"/>
      <c r="I198" s="72"/>
      <c r="J198" s="73"/>
      <c r="K198" s="71"/>
    </row>
    <row r="199" spans="1:11" ht="15">
      <c r="A199" s="51"/>
      <c r="B199" s="51"/>
      <c r="C199" s="51"/>
      <c r="D199" s="51"/>
      <c r="E199" s="51"/>
      <c r="F199" s="51"/>
      <c r="G199" s="51"/>
      <c r="H199" s="51"/>
      <c r="I199" s="74"/>
      <c r="J199" s="75"/>
      <c r="K199" s="76"/>
    </row>
    <row r="200" spans="1:11" ht="15">
      <c r="A200" s="52"/>
      <c r="B200" s="52"/>
      <c r="C200" s="51"/>
      <c r="D200" s="51"/>
      <c r="E200" s="51"/>
      <c r="F200" s="51"/>
      <c r="G200" s="51"/>
      <c r="H200" s="51"/>
      <c r="I200" s="51"/>
      <c r="J200" s="71"/>
      <c r="K200" s="71"/>
    </row>
    <row r="201" spans="1:11" ht="15">
      <c r="A201" s="52"/>
      <c r="B201" s="52"/>
      <c r="C201" s="51"/>
      <c r="D201" s="51"/>
      <c r="E201" s="51"/>
      <c r="F201" s="51"/>
      <c r="G201" s="51"/>
      <c r="H201" s="51"/>
      <c r="I201" s="51"/>
      <c r="J201" s="71"/>
      <c r="K201" s="71"/>
    </row>
    <row r="202" spans="1:2" ht="15">
      <c r="A202" s="29"/>
      <c r="B202" s="30"/>
    </row>
    <row r="203" spans="1:2" ht="18">
      <c r="A203" s="83"/>
      <c r="B203" s="83"/>
    </row>
  </sheetData>
  <sheetProtection/>
  <mergeCells count="8">
    <mergeCell ref="C1:D1"/>
    <mergeCell ref="G1:I1"/>
    <mergeCell ref="A198:C198"/>
    <mergeCell ref="A203:B203"/>
    <mergeCell ref="I193:J193"/>
    <mergeCell ref="I194:J194"/>
    <mergeCell ref="I196:M196"/>
    <mergeCell ref="A197:C197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Morić</cp:lastModifiedBy>
  <cp:lastPrinted>2018-01-24T10:52:31Z</cp:lastPrinted>
  <dcterms:created xsi:type="dcterms:W3CDTF">2011-04-14T09:02:26Z</dcterms:created>
  <dcterms:modified xsi:type="dcterms:W3CDTF">2018-01-30T12:56:30Z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